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accnz.sharepoint.com/sites/Group-RecoveryServices/Shared Documents/Secondary and Tertiary Services/Elective Surgery/8. Background Documents/"/>
    </mc:Choice>
  </mc:AlternateContent>
  <xr:revisionPtr revIDLastSave="0" documentId="8_{CC5804EA-8B2F-4059-A132-ACA76F1CBDDF}" xr6:coauthVersionLast="47" xr6:coauthVersionMax="47" xr10:uidLastSave="{00000000-0000-0000-0000-000000000000}"/>
  <bookViews>
    <workbookView xWindow="-120" yWindow="-120" windowWidth="29040" windowHeight="15720" xr2:uid="{00000000-000D-0000-FFFF-FFFF00000000}"/>
  </bookViews>
  <sheets>
    <sheet name="Self Calculating Sheet" sheetId="3" r:id="rId1"/>
    <sheet name="Pricing breakdown" sheetId="5" r:id="rId2"/>
    <sheet name="Codes and definitions" sheetId="4" r:id="rId3"/>
  </sheets>
  <definedNames>
    <definedName name="_xlnm.Print_Area" localSheetId="0">'Self Calculating Sheet'!$A$1:$H$44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3" l="1"/>
  <c r="G29" i="3" l="1"/>
  <c r="H29" i="3" s="1"/>
  <c r="G30" i="3"/>
  <c r="H30" i="3" s="1"/>
  <c r="G31" i="3"/>
  <c r="H31" i="3" s="1"/>
  <c r="G28" i="3"/>
  <c r="H28" i="3" s="1"/>
  <c r="G18" i="3" l="1"/>
  <c r="H18" i="3" s="1"/>
  <c r="G19" i="3"/>
  <c r="H19" i="3" s="1"/>
  <c r="G20" i="3"/>
  <c r="H20" i="3" s="1"/>
  <c r="G21" i="3"/>
  <c r="H21" i="3" s="1"/>
  <c r="G22" i="3"/>
  <c r="H22" i="3" s="1"/>
  <c r="G23" i="3"/>
  <c r="H23" i="3" s="1"/>
  <c r="G24" i="3"/>
  <c r="H24" i="3" s="1"/>
  <c r="G25" i="3"/>
  <c r="H25" i="3" s="1"/>
  <c r="G26" i="3"/>
  <c r="H26" i="3" s="1"/>
  <c r="G27" i="3"/>
  <c r="H27" i="3" s="1"/>
  <c r="G32" i="3"/>
  <c r="H32" i="3" s="1"/>
  <c r="G33" i="3"/>
  <c r="H33" i="3" s="1"/>
  <c r="G34" i="3"/>
  <c r="H34" i="3" s="1"/>
  <c r="G35" i="3"/>
  <c r="H35" i="3" s="1"/>
  <c r="G36" i="3"/>
  <c r="H36" i="3" s="1"/>
  <c r="G37" i="3"/>
  <c r="H37" i="3" s="1"/>
  <c r="G38" i="3"/>
  <c r="H38" i="3" s="1"/>
  <c r="G39" i="3"/>
  <c r="H39" i="3" s="1"/>
  <c r="G17" i="3" l="1"/>
  <c r="C11" i="3" l="1"/>
  <c r="E11" i="3" s="1"/>
  <c r="H17" i="3"/>
  <c r="E42" i="3"/>
</calcChain>
</file>

<file path=xl/sharedStrings.xml><?xml version="1.0" encoding="utf-8"?>
<sst xmlns="http://schemas.openxmlformats.org/spreadsheetml/2006/main" count="294" uniqueCount="151">
  <si>
    <t>GST Rate</t>
  </si>
  <si>
    <t>Specialist Name:</t>
  </si>
  <si>
    <t>Proposed facility/hospital:</t>
  </si>
  <si>
    <t>Proposed date of admission:</t>
  </si>
  <si>
    <t>Description of proposed procedure:</t>
  </si>
  <si>
    <t>Price:</t>
  </si>
  <si>
    <t>Ex GST</t>
  </si>
  <si>
    <t>GST Incl.</t>
  </si>
  <si>
    <t>Will this be part of a 'staged' procedure?</t>
  </si>
  <si>
    <r>
      <t xml:space="preserve">If yes, please indicate current stage/status </t>
    </r>
    <r>
      <rPr>
        <sz val="8"/>
        <rFont val="Arial Narrow"/>
        <family val="2"/>
      </rPr>
      <t>(eg. stage one of three anticipated stages)</t>
    </r>
    <r>
      <rPr>
        <sz val="10"/>
        <rFont val="Arial Narrow"/>
        <family val="2"/>
      </rPr>
      <t>:</t>
    </r>
  </si>
  <si>
    <t>ESTIMATE OF SERVICES TO BE DELIVERED</t>
  </si>
  <si>
    <t>ESR CODE</t>
  </si>
  <si>
    <t>DESCRIPTION</t>
  </si>
  <si>
    <t>UNIT OF MEASURE</t>
  </si>
  <si>
    <t>UNIT COST (Exl GST)</t>
  </si>
  <si>
    <t xml:space="preserve">UNITS or AMOUNT for actual cost </t>
  </si>
  <si>
    <t>ACTUAL COST
(EXCL GST)</t>
  </si>
  <si>
    <t>ACTUAL COST
(INCL GST)</t>
  </si>
  <si>
    <t>ESRNC</t>
  </si>
  <si>
    <r>
      <t>Includes</t>
    </r>
    <r>
      <rPr>
        <i/>
        <sz val="9"/>
        <rFont val="Arial Narrow"/>
        <family val="2"/>
      </rPr>
      <t xml:space="preserve"> Theatre set up, Base Supplies and Recovery Fee</t>
    </r>
  </si>
  <si>
    <t>Flat Fee</t>
  </si>
  <si>
    <t>ESR01</t>
  </si>
  <si>
    <t>Theatre time</t>
  </si>
  <si>
    <r>
      <t xml:space="preserve">Per minute &lt; </t>
    </r>
    <r>
      <rPr>
        <b/>
        <sz val="10"/>
        <rFont val="Arial Narrow"/>
        <family val="2"/>
      </rPr>
      <t>120</t>
    </r>
    <r>
      <rPr>
        <sz val="10"/>
        <rFont val="Arial Narrow"/>
        <family val="2"/>
      </rPr>
      <t xml:space="preserve"> mins</t>
    </r>
  </si>
  <si>
    <t>ESR02</t>
  </si>
  <si>
    <r>
      <t xml:space="preserve">Per minute &gt; </t>
    </r>
    <r>
      <rPr>
        <b/>
        <sz val="10"/>
        <rFont val="Arial Narrow"/>
        <family val="2"/>
      </rPr>
      <t>121</t>
    </r>
    <r>
      <rPr>
        <sz val="10"/>
        <rFont val="Arial Narrow"/>
        <family val="2"/>
      </rPr>
      <t xml:space="preserve"> mins</t>
    </r>
  </si>
  <si>
    <t>ESR03</t>
  </si>
  <si>
    <t>Anaesthetist’s set up RVU</t>
  </si>
  <si>
    <t>Per RVU</t>
  </si>
  <si>
    <t>ESR04</t>
  </si>
  <si>
    <r>
      <t xml:space="preserve">Anaesthetic other </t>
    </r>
    <r>
      <rPr>
        <b/>
        <i/>
        <sz val="10"/>
        <rFont val="Arial Narrow"/>
        <family val="2"/>
      </rPr>
      <t>(for adding Modifying units)</t>
    </r>
  </si>
  <si>
    <t>ESR05</t>
  </si>
  <si>
    <t>Ward stay</t>
  </si>
  <si>
    <t>No. of Days</t>
  </si>
  <si>
    <t>ESR06</t>
  </si>
  <si>
    <t>High dependency unit</t>
  </si>
  <si>
    <t>ESR07</t>
  </si>
  <si>
    <t>ICU</t>
  </si>
  <si>
    <t>ESR08</t>
  </si>
  <si>
    <t>Plain X-rays</t>
  </si>
  <si>
    <t>Per X-ray</t>
  </si>
  <si>
    <t>ESR09</t>
  </si>
  <si>
    <t>2nd surgeon - consultant</t>
  </si>
  <si>
    <t>Per minute</t>
  </si>
  <si>
    <t>ESR10</t>
  </si>
  <si>
    <t>2nd surgeon - assistant</t>
  </si>
  <si>
    <t>ESR11</t>
  </si>
  <si>
    <t>Splints/Orthotics</t>
  </si>
  <si>
    <t>Actual Cost</t>
  </si>
  <si>
    <t>ESR12</t>
  </si>
  <si>
    <r>
      <t xml:space="preserve">Unique supplies </t>
    </r>
    <r>
      <rPr>
        <i/>
        <sz val="8"/>
        <rFont val="Arial Narrow"/>
        <family val="2"/>
      </rPr>
      <t>(consumables, drugs – extra to base)</t>
    </r>
  </si>
  <si>
    <t>ESR13</t>
  </si>
  <si>
    <t>Unusual/Unspecified Costs</t>
  </si>
  <si>
    <t>ESR14</t>
  </si>
  <si>
    <t>Laparoscopic/Endoscopic supplies</t>
  </si>
  <si>
    <t>ESR16</t>
  </si>
  <si>
    <t>Day stay only</t>
  </si>
  <si>
    <t>Per Day</t>
  </si>
  <si>
    <t>ESR17</t>
  </si>
  <si>
    <t>Per visit</t>
  </si>
  <si>
    <t>ESR18</t>
  </si>
  <si>
    <t>Follow up visits</t>
  </si>
  <si>
    <t>IMAGE1</t>
  </si>
  <si>
    <t>Use of Image intensifier within Theatre for up to 30 minutes</t>
  </si>
  <si>
    <t>IMAGE2</t>
  </si>
  <si>
    <t>Use of Image intensifier within Theatre for between 31 and 60 minutes.</t>
  </si>
  <si>
    <t>IMAGE3</t>
  </si>
  <si>
    <t>Use of Image intensifier within Theatre for between 61 and 90 minutes.</t>
  </si>
  <si>
    <t>IMAGE4</t>
  </si>
  <si>
    <t>Use of Image intensifier within Theatre for between 91 and 120 minutes.</t>
  </si>
  <si>
    <t>IMAGE5</t>
  </si>
  <si>
    <t>Use of Image intensifier within Theatre for 121 and 150 minutes.</t>
  </si>
  <si>
    <r>
      <t>Implants:</t>
    </r>
    <r>
      <rPr>
        <sz val="10"/>
        <rFont val="Arial Narrow"/>
        <family val="2"/>
      </rPr>
      <t xml:space="preserve">  (Paid at cost in addition to total price offer):  </t>
    </r>
    <r>
      <rPr>
        <sz val="8"/>
        <rFont val="Arial Narrow"/>
        <family val="2"/>
      </rPr>
      <t>(Estimate price &amp; type)</t>
    </r>
  </si>
  <si>
    <t>Signature:</t>
  </si>
  <si>
    <t>Date:</t>
  </si>
  <si>
    <t>Signed by:</t>
  </si>
  <si>
    <t>The information collected on this form will only be used to fulfil the requirements of the Injury Prevention, Rehabilitation, and Compensation Act 2001.  In the collection, use and storage of information, ACC will at all times comply with the obligations of the Privacy Act 1993 and the Health Information Privacy Code 1994.</t>
  </si>
  <si>
    <t xml:space="preserve">*Please note that the 'actual cost' of adding Modifying units (ESR04) is calculated using the RVU rate specified for ESR03. </t>
  </si>
  <si>
    <t>2020/2021 UNIT COST (Excl GST)</t>
  </si>
  <si>
    <t>2021/2022 UNIT COST (Excl GST)</t>
  </si>
  <si>
    <t>2022/2023 UNIT COST (Excl GST)</t>
  </si>
  <si>
    <t>Includes Theatre set up, Base Supplies and Recovery Fee</t>
  </si>
  <si>
    <t>ESRNC1</t>
  </si>
  <si>
    <t>Theatre set up</t>
  </si>
  <si>
    <t>Base Rate</t>
  </si>
  <si>
    <t>ESRNC2</t>
  </si>
  <si>
    <t>Base supplies</t>
  </si>
  <si>
    <t>ESRNC3</t>
  </si>
  <si>
    <t>Recovery Suite</t>
  </si>
  <si>
    <t>Theatre time (up to 120 minutes)</t>
  </si>
  <si>
    <t>Per minute &lt; 120 mins</t>
  </si>
  <si>
    <t>ESR01a</t>
  </si>
  <si>
    <t xml:space="preserve">Surgeon fee (Treatment Provider Rate) </t>
  </si>
  <si>
    <t>ESR01b</t>
  </si>
  <si>
    <t xml:space="preserve">Nursing costs and theatre costs </t>
  </si>
  <si>
    <t>ESR01c</t>
  </si>
  <si>
    <t>Anaesthetist’s fee (Sedation Provider Rate) per minute up to 2 hours</t>
  </si>
  <si>
    <t>Theatre time (over 120 minutes)</t>
  </si>
  <si>
    <t>Per minute &gt; 121 mins</t>
  </si>
  <si>
    <t>ESR02a</t>
  </si>
  <si>
    <t>ESR02b</t>
  </si>
  <si>
    <t>ESR02c</t>
  </si>
  <si>
    <t>Anaesthetist’s fee (Sedation Provider Rate) Per minute after 2 hours</t>
  </si>
  <si>
    <t>Anaesthetic other (for adding Modifier units)</t>
  </si>
  <si>
    <t>Per X-ray (max amount)</t>
  </si>
  <si>
    <t>Unique supplies (consumables, drugs – extra to base)</t>
  </si>
  <si>
    <t>Image Intensifier</t>
  </si>
  <si>
    <t>Notes</t>
  </si>
  <si>
    <t>Is the combination of 3 fixed rate resource costs that are common to almost all noncore procedures 
Has been combined into one fee for ease of data entry</t>
  </si>
  <si>
    <t>NOTE:
The Codes ESRNC1 ESRNC2 ESRNC3  are for explanation and mapping purposes only
and are not used in the finance system or for billing</t>
  </si>
  <si>
    <t>Theatre Set Up Rate - This is for the costs for Trays, Trolley covers, (Linen or disposable) diathermy pads, suction units.</t>
  </si>
  <si>
    <t>Base Supply Rates – This is for the basic costs for the procedure including Gowns, gloves, initial swabs, blades diathermy pencil, suction components, Surgical drapes</t>
  </si>
  <si>
    <t>Recovery suite – This is a fixed fee for up to 60 minutes of recovery time Any requests for Recovery fees in excess of 60 minutes are reviewed and if appropriate, allowing for "swings and roundabouts"., negotiated with the provider for either one additional recovery fee for up to 120 minutes or apply an HDU per minute rate for stays in excess of 120 minutes.  Uses current HDU 24 hour  rate/ 1440 minutes</t>
  </si>
  <si>
    <t>This fee is made up of the three benchmark rates. 
Has been combined into one fee for ease of data entry</t>
  </si>
  <si>
    <t>NOTE:
The Codes ESR01a ESR01b ESR01c  are for explanation and mapping purposes only
and are not used in the finance system or for billing</t>
  </si>
  <si>
    <t>Surgeon fee (Treatment Provider Rate)  per minute. This is the contracted rate ACC pays for the primary specialist and is based on a cost adjusted variation of the fee in previous contracts</t>
  </si>
  <si>
    <t xml:space="preserve"> Nursing costs and theatre costs such as technician costs, other than set up and base supplies (and unique supplies)  (Treatment Room Rate) per minute.   This rate is based on a cost adjusted variation of the fee in previous contracts and includes Nursing Meca contract rates.</t>
  </si>
  <si>
    <t>Anaesthetist’s fee (Sedation Provider Rate) $  per minute. This rate is based on the New Zealand Society of Anaesthetists  Relative Value guide of 1 RVU each 15 minutes up to 120 minutes.  4 units per 60 minutes = 4 x RVU Rate divided by 60 = $ per minute</t>
  </si>
  <si>
    <t>NOTE:
The Codes ESR02a ESR02b ESR02c  are for explanation and mapping purposes only
and are not used in the finance system or for billing</t>
  </si>
  <si>
    <t>Surgeon fee (Treatment Provider Rate) per minute. This is the contracted rate ACC pays for the primary specialist and is based on a cost adjusted variation of the fee in previous contracts</t>
  </si>
  <si>
    <t>Anaesthetist’s fee (Sedation Provider Rate) $  per minute.  This rate is based on the New Zealand Society of Anaesthetists  Relative Value guide of 1 RVU each 10 minutes after 120 minutes. 5 units per 60 minutes = 6 x RVU Rate divided by 60 = $ per minute</t>
  </si>
  <si>
    <t xml:space="preserve">Ward Stay    per overnight stay from the day of surgery </t>
  </si>
  <si>
    <t>HDU Stay     per overnight stay in a High Dependency Unit</t>
  </si>
  <si>
    <t xml:space="preserve">ICU Stay      per overnight stay in an Intensive Care Unit   </t>
  </si>
  <si>
    <r>
      <t>Second Surgeon Consultant:  per minute 
Special approval and costs arrangements are needed in order to use this fee
This fee is based on the Treatment Provider rate (</t>
    </r>
    <r>
      <rPr>
        <b/>
        <sz val="8"/>
        <rFont val="Arial"/>
        <family val="2"/>
      </rPr>
      <t>ESR01a</t>
    </r>
    <r>
      <rPr>
        <sz val="8"/>
        <rFont val="Arial"/>
        <family val="2"/>
      </rPr>
      <t>).</t>
    </r>
  </si>
  <si>
    <t>Second Surgeon assisting;  per minute
This fee is for an assistant surgeon when appropriate to the surgery</t>
  </si>
  <si>
    <t>Splints / Orthotic supplies:  Paid on actual costs. Includes short term equipment for independence if required by Clients prior to or on Discharge to achieve a suitable rehabilitation outcome from the treatment, for up to six weeks post-Discharge Date (for example:  shower stool, walking frame, crutches or a wheelchair). (As per Section 4.3.2 of the Surgical Treatment Services Agreement.)</t>
  </si>
  <si>
    <t xml:space="preserve">These are deemed to be all other disposable surgical components used during the procedure and in the post operative period up to and including discharge.
</t>
  </si>
  <si>
    <t xml:space="preserve">Unusual/Unspecified costs (Provide details). 
To capture cost exceptions e.g. Dietician fees, special equipment hire.
</t>
  </si>
  <si>
    <t xml:space="preserve">Laparoscopic / Endoscopic Supplies: 
These are disposable high cost items specific to these types of procedures and paid based on actual costs. 
</t>
  </si>
  <si>
    <t xml:space="preserve">Day Stay -  Day stay bed costs </t>
  </si>
  <si>
    <r>
      <t xml:space="preserve">Follow up visits 
For follow up Specialist consultations only during the 6 week post discharge period.  </t>
    </r>
    <r>
      <rPr>
        <b/>
        <sz val="8"/>
        <rFont val="Arial"/>
        <family val="2"/>
      </rPr>
      <t>Not</t>
    </r>
    <r>
      <rPr>
        <sz val="8"/>
        <rFont val="Arial"/>
        <family val="2"/>
      </rPr>
      <t xml:space="preserve"> for Surgeon post-operative visits during admission.
</t>
    </r>
  </si>
  <si>
    <t>Inpatient allied health</t>
  </si>
  <si>
    <t>Inpatient allied health, per treatment – for inpatient costs only</t>
  </si>
  <si>
    <t>Lead Supplier Name:</t>
  </si>
  <si>
    <t>Client Name:</t>
  </si>
  <si>
    <t>Claim Number:</t>
  </si>
  <si>
    <t>NZMC Number:</t>
  </si>
  <si>
    <t>Lead Supplier:</t>
  </si>
  <si>
    <t>Anaesthetist’s Base Set up:  (Set up RVU)  
Uses  Relative Value Units (RVU) for anaesthetic set up costs and is based on the “New Zealand Society of Anaesthetists Relative Value Guide 2021” 
Anaesthetic Relative Value Units are used for the set up costs and modifying units only as the Anaesthetist’s fee is paid as part of the theatre time cost as described in the Theatre Time section of this document.</t>
  </si>
  <si>
    <t>Plain X-ray   At actual cost up to a maximum per X -Ray</t>
  </si>
  <si>
    <t>2023/2024 UNIT COST (Excl GST)</t>
  </si>
  <si>
    <t>Actual Cost less $721.57</t>
  </si>
  <si>
    <t>1 March 2024 UNIT COST (Excl GST)</t>
  </si>
  <si>
    <t>Actual cost less $726.98</t>
  </si>
  <si>
    <t xml:space="preserve">Actual cost  </t>
  </si>
  <si>
    <t>Non-Core Pricing from 1 July 2024</t>
  </si>
  <si>
    <t>Actual Cost (less $774.31 inc in ESRNC/base)</t>
  </si>
  <si>
    <t>1 July 2024 UNIT COST (Excl GST)</t>
  </si>
  <si>
    <t>Actual cost less $774.31</t>
  </si>
  <si>
    <t xml:space="preserve">This is for recording Anaesthetic RVU modifier units as per the “New Zealand Society of Anaesthetists Relative Value Guide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</si>
</sst>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F800]dddd\,\ mmmm\ dd\,\ yyyy"/>
    <numFmt numFmtId="165" formatCode="&quot;$&quot;#,##0.00"/>
    <numFmt numFmtId="166" formatCode="0.0%"/>
    <numFmt numFmtId="167" formatCode="&quot;$&quot;#,##0.0"/>
    <numFmt numFmtId="168" formatCode="#,##0.00000"/>
  </numFmts>
  <fonts count="27" x14ac:knownFonts="1">
    <font>
      <sz val="11"/>
      <name val="Arial"/>
    </font>
    <font>
      <sz val="11"/>
      <name val="Arial"/>
      <family val="2"/>
    </font>
    <font>
      <b/>
      <sz val="20"/>
      <name val="Arial Narrow"/>
      <family val="2"/>
    </font>
    <font>
      <sz val="10"/>
      <name val="Arial Narrow"/>
      <family val="2"/>
    </font>
    <font>
      <b/>
      <sz val="18"/>
      <name val="Arial"/>
      <family val="2"/>
    </font>
    <font>
      <b/>
      <sz val="18"/>
      <name val="Arial Narrow"/>
      <family val="2"/>
    </font>
    <font>
      <b/>
      <sz val="10"/>
      <name val="Arial Narrow"/>
      <family val="2"/>
    </font>
    <font>
      <b/>
      <sz val="11"/>
      <name val="Arial Narrow"/>
      <family val="2"/>
    </font>
    <font>
      <sz val="8"/>
      <name val="Arial Narrow"/>
      <family val="2"/>
    </font>
    <font>
      <sz val="10"/>
      <color indexed="9"/>
      <name val="Arial Black"/>
      <family val="2"/>
    </font>
    <font>
      <sz val="7"/>
      <name val="Arial"/>
      <family val="2"/>
    </font>
    <font>
      <i/>
      <sz val="8"/>
      <name val="Arial Narrow"/>
      <family val="2"/>
    </font>
    <font>
      <sz val="8"/>
      <name val="Arial"/>
      <family val="2"/>
    </font>
    <font>
      <sz val="10"/>
      <name val="Arial"/>
      <family val="2"/>
    </font>
    <font>
      <b/>
      <sz val="11"/>
      <name val="Arial"/>
      <family val="2"/>
    </font>
    <font>
      <b/>
      <sz val="9"/>
      <name val="Arial Narrow"/>
      <family val="2"/>
    </font>
    <font>
      <i/>
      <sz val="9"/>
      <name val="Arial Narrow"/>
      <family val="2"/>
    </font>
    <font>
      <i/>
      <sz val="10"/>
      <name val="Arial Narrow"/>
      <family val="2"/>
    </font>
    <font>
      <b/>
      <sz val="10"/>
      <name val="Arial"/>
      <family val="2"/>
    </font>
    <font>
      <b/>
      <sz val="8"/>
      <name val="Arial"/>
      <family val="2"/>
    </font>
    <font>
      <b/>
      <sz val="12"/>
      <name val="Arial"/>
      <family val="2"/>
    </font>
    <font>
      <sz val="11"/>
      <color rgb="FF006100"/>
      <name val="Calibri"/>
      <family val="2"/>
      <scheme val="minor"/>
    </font>
    <font>
      <sz val="11"/>
      <color rgb="FF3F3F76"/>
      <name val="Calibri"/>
      <family val="2"/>
      <scheme val="minor"/>
    </font>
    <font>
      <b/>
      <i/>
      <sz val="10"/>
      <name val="Arial Narrow"/>
      <family val="2"/>
    </font>
    <font>
      <sz val="10"/>
      <color rgb="FFFF0000"/>
      <name val="Arial"/>
      <family val="2"/>
    </font>
    <font>
      <sz val="8"/>
      <color rgb="FF000000"/>
      <name val="Tahoma"/>
      <family val="2"/>
    </font>
    <font>
      <b/>
      <i/>
      <sz val="8"/>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rgb="FFFF99CC"/>
        <bgColor indexed="64"/>
      </patternFill>
    </fill>
    <fill>
      <patternFill patternType="solid">
        <fgColor rgb="FFC6EFCE"/>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s>
  <cellStyleXfs count="7">
    <xf numFmtId="0" fontId="0" fillId="0" borderId="0"/>
    <xf numFmtId="44" fontId="1" fillId="0" borderId="0" applyFont="0" applyFill="0" applyBorder="0" applyAlignment="0" applyProtection="0"/>
    <xf numFmtId="0" fontId="21" fillId="8" borderId="0" applyNumberFormat="0" applyBorder="0" applyAlignment="0" applyProtection="0"/>
    <xf numFmtId="0" fontId="22" fillId="9" borderId="14" applyNumberFormat="0" applyAlignment="0" applyProtection="0"/>
    <xf numFmtId="0" fontId="1" fillId="10" borderId="15" applyNumberFormat="0" applyFont="0" applyAlignment="0" applyProtection="0"/>
    <xf numFmtId="0" fontId="1" fillId="0" borderId="0"/>
    <xf numFmtId="9" fontId="1" fillId="0" borderId="0" applyFont="0" applyFill="0" applyBorder="0" applyAlignment="0" applyProtection="0"/>
  </cellStyleXfs>
  <cellXfs count="132">
    <xf numFmtId="0" fontId="0" fillId="0" borderId="0" xfId="0"/>
    <xf numFmtId="0" fontId="0" fillId="2" borderId="0" xfId="0" applyFill="1"/>
    <xf numFmtId="0" fontId="3" fillId="2" borderId="0" xfId="0" applyFont="1" applyFill="1"/>
    <xf numFmtId="0" fontId="6" fillId="2" borderId="1" xfId="0" applyFont="1" applyFill="1" applyBorder="1" applyAlignment="1">
      <alignment horizontal="left"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3" xfId="0" applyFont="1" applyFill="1" applyBorder="1" applyAlignment="1">
      <alignment horizontal="left" vertical="center" wrapText="1"/>
    </xf>
    <xf numFmtId="0" fontId="3" fillId="2" borderId="0" xfId="0" applyFont="1" applyFill="1" applyAlignment="1">
      <alignment vertical="center"/>
    </xf>
    <xf numFmtId="0" fontId="9" fillId="3" borderId="0" xfId="0" applyFont="1" applyFill="1" applyAlignment="1">
      <alignment horizontal="left"/>
    </xf>
    <xf numFmtId="0" fontId="4" fillId="3" borderId="0" xfId="0" applyFont="1" applyFill="1" applyAlignment="1">
      <alignment horizontal="centerContinuous"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vertical="center" wrapText="1"/>
    </xf>
    <xf numFmtId="0" fontId="3" fillId="2" borderId="4" xfId="0" applyFont="1" applyFill="1" applyBorder="1" applyAlignment="1">
      <alignment horizontal="justify" vertical="center" wrapText="1"/>
    </xf>
    <xf numFmtId="44" fontId="3" fillId="2" borderId="4" xfId="1" applyFont="1" applyFill="1" applyBorder="1" applyAlignment="1" applyProtection="1">
      <alignment horizontal="left" vertical="center" wrapText="1"/>
    </xf>
    <xf numFmtId="0" fontId="3" fillId="2" borderId="0" xfId="0" applyFont="1" applyFill="1" applyAlignment="1">
      <alignment horizontal="right" vertical="center" wrapText="1"/>
    </xf>
    <xf numFmtId="44" fontId="3" fillId="2" borderId="0" xfId="1" applyFont="1" applyFill="1" applyBorder="1" applyAlignment="1" applyProtection="1">
      <alignment horizontal="center" vertical="center" wrapText="1"/>
    </xf>
    <xf numFmtId="0" fontId="6" fillId="2" borderId="5"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4" xfId="0" applyFont="1" applyFill="1" applyBorder="1" applyAlignment="1">
      <alignment vertical="center"/>
    </xf>
    <xf numFmtId="0" fontId="6" fillId="4"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0" fillId="2" borderId="6" xfId="0" applyFill="1" applyBorder="1" applyAlignment="1">
      <alignment horizontal="left" vertical="center" wrapText="1"/>
    </xf>
    <xf numFmtId="165" fontId="0" fillId="2" borderId="0" xfId="0" applyNumberFormat="1" applyFill="1"/>
    <xf numFmtId="165" fontId="3" fillId="2" borderId="0" xfId="0" applyNumberFormat="1" applyFont="1" applyFill="1" applyAlignment="1">
      <alignment vertical="center"/>
    </xf>
    <xf numFmtId="165" fontId="3" fillId="2" borderId="0" xfId="0" applyNumberFormat="1" applyFont="1" applyFill="1"/>
    <xf numFmtId="165" fontId="7" fillId="2" borderId="0" xfId="0" applyNumberFormat="1" applyFont="1" applyFill="1" applyAlignment="1">
      <alignment horizontal="right" vertical="center"/>
    </xf>
    <xf numFmtId="0" fontId="6" fillId="2" borderId="1" xfId="0" applyFont="1" applyFill="1" applyBorder="1" applyAlignment="1">
      <alignment vertical="center"/>
    </xf>
    <xf numFmtId="166" fontId="14" fillId="2" borderId="0" xfId="0" applyNumberFormat="1" applyFont="1" applyFill="1" applyAlignment="1">
      <alignment horizontal="left" vertical="center"/>
    </xf>
    <xf numFmtId="166" fontId="0" fillId="2" borderId="0" xfId="0" applyNumberFormat="1" applyFill="1"/>
    <xf numFmtId="166" fontId="3" fillId="2" borderId="0" xfId="0" applyNumberFormat="1" applyFont="1" applyFill="1" applyAlignment="1">
      <alignment vertical="center"/>
    </xf>
    <xf numFmtId="0" fontId="3" fillId="0" borderId="4" xfId="0" applyFont="1" applyBorder="1" applyAlignment="1">
      <alignment horizontal="justify" vertical="center" wrapText="1"/>
    </xf>
    <xf numFmtId="167" fontId="0" fillId="2" borderId="0" xfId="0" applyNumberFormat="1" applyFill="1"/>
    <xf numFmtId="0" fontId="6" fillId="2" borderId="4" xfId="0" applyFont="1" applyFill="1" applyBorder="1" applyAlignment="1">
      <alignment vertical="center"/>
    </xf>
    <xf numFmtId="0" fontId="6" fillId="2" borderId="4" xfId="0" applyFont="1" applyFill="1" applyBorder="1" applyAlignment="1">
      <alignment horizontal="center"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12" fillId="0" borderId="0" xfId="0" applyFont="1"/>
    <xf numFmtId="0" fontId="12" fillId="7" borderId="4" xfId="0" applyFont="1" applyFill="1" applyBorder="1" applyAlignment="1">
      <alignment horizontal="left" vertical="center"/>
    </xf>
    <xf numFmtId="0" fontId="8" fillId="6" borderId="4" xfId="0" applyFont="1" applyFill="1" applyBorder="1" applyAlignment="1">
      <alignment horizontal="left" vertical="center"/>
    </xf>
    <xf numFmtId="165" fontId="3" fillId="11" borderId="0" xfId="0" applyNumberFormat="1" applyFont="1" applyFill="1" applyAlignment="1">
      <alignment vertical="center"/>
    </xf>
    <xf numFmtId="0" fontId="3" fillId="11" borderId="0" xfId="0" applyFont="1" applyFill="1" applyAlignment="1">
      <alignment vertical="center"/>
    </xf>
    <xf numFmtId="0" fontId="3" fillId="11" borderId="0" xfId="0" applyFont="1" applyFill="1"/>
    <xf numFmtId="0" fontId="21" fillId="8" borderId="4" xfId="2" applyBorder="1" applyAlignment="1" applyProtection="1">
      <alignment horizontal="center" vertical="center" wrapText="1"/>
      <protection locked="0"/>
    </xf>
    <xf numFmtId="0" fontId="21" fillId="8" borderId="4" xfId="2" applyBorder="1" applyAlignment="1" applyProtection="1">
      <alignment horizontal="center" vertical="center" wrapText="1"/>
    </xf>
    <xf numFmtId="0" fontId="13" fillId="0" borderId="4" xfId="0" applyFont="1" applyBorder="1"/>
    <xf numFmtId="0" fontId="13" fillId="0" borderId="4" xfId="0" applyFont="1" applyBorder="1" applyAlignment="1">
      <alignment horizontal="left" vertical="center"/>
    </xf>
    <xf numFmtId="168" fontId="14" fillId="2" borderId="0" xfId="0" applyNumberFormat="1" applyFont="1" applyFill="1" applyAlignment="1">
      <alignment horizontal="center" vertical="center" wrapText="1"/>
    </xf>
    <xf numFmtId="168" fontId="0" fillId="2" borderId="0" xfId="0" applyNumberFormat="1" applyFill="1" applyAlignment="1">
      <alignment horizontal="center" vertical="center"/>
    </xf>
    <xf numFmtId="168" fontId="3" fillId="2" borderId="0" xfId="0" applyNumberFormat="1" applyFont="1" applyFill="1" applyAlignment="1">
      <alignment horizontal="center" vertical="center"/>
    </xf>
    <xf numFmtId="8" fontId="13" fillId="0" borderId="4" xfId="4" applyNumberFormat="1" applyFont="1" applyFill="1" applyBorder="1" applyAlignment="1">
      <alignment horizontal="center"/>
    </xf>
    <xf numFmtId="0" fontId="3" fillId="13" borderId="4" xfId="0" applyFont="1" applyFill="1" applyBorder="1" applyAlignment="1">
      <alignment horizontal="justify" vertical="center" wrapText="1"/>
    </xf>
    <xf numFmtId="0" fontId="12" fillId="13" borderId="0" xfId="0" applyFont="1" applyFill="1" applyAlignment="1">
      <alignment horizontal="left" vertical="center"/>
    </xf>
    <xf numFmtId="8" fontId="0" fillId="2" borderId="0" xfId="0" applyNumberFormat="1" applyFill="1"/>
    <xf numFmtId="0" fontId="3" fillId="0" borderId="4" xfId="0" applyFont="1" applyBorder="1" applyAlignment="1">
      <alignment vertical="center"/>
    </xf>
    <xf numFmtId="0" fontId="12" fillId="0" borderId="0" xfId="0" applyFont="1" applyAlignment="1">
      <alignment vertical="center"/>
    </xf>
    <xf numFmtId="0" fontId="21" fillId="8" borderId="4" xfId="2" applyBorder="1" applyAlignment="1" applyProtection="1">
      <alignment horizontal="left" vertical="center" wrapText="1"/>
      <protection locked="0"/>
    </xf>
    <xf numFmtId="0" fontId="3" fillId="2" borderId="4" xfId="0" applyFont="1" applyFill="1" applyBorder="1" applyAlignment="1">
      <alignment horizontal="center" vertical="center" wrapText="1"/>
    </xf>
    <xf numFmtId="8" fontId="3" fillId="11" borderId="0" xfId="0" applyNumberFormat="1" applyFont="1" applyFill="1" applyAlignment="1">
      <alignment vertical="center"/>
    </xf>
    <xf numFmtId="8" fontId="3" fillId="2" borderId="0" xfId="0" applyNumberFormat="1" applyFont="1" applyFill="1"/>
    <xf numFmtId="8" fontId="13" fillId="0" borderId="4" xfId="0" applyNumberFormat="1" applyFont="1" applyBorder="1" applyAlignment="1">
      <alignment horizontal="center"/>
    </xf>
    <xf numFmtId="165" fontId="3" fillId="0" borderId="4" xfId="0" applyNumberFormat="1" applyFont="1" applyBorder="1" applyAlignment="1">
      <alignment horizontal="center" vertical="center" wrapText="1"/>
    </xf>
    <xf numFmtId="165" fontId="3" fillId="13" borderId="4" xfId="0" applyNumberFormat="1" applyFont="1" applyFill="1" applyBorder="1" applyAlignment="1">
      <alignment horizontal="center" vertical="center" wrapText="1"/>
    </xf>
    <xf numFmtId="0" fontId="18" fillId="14" borderId="4" xfId="0" applyFont="1" applyFill="1" applyBorder="1" applyAlignment="1">
      <alignment horizontal="center" vertical="center"/>
    </xf>
    <xf numFmtId="0" fontId="18" fillId="12" borderId="4" xfId="0" applyFont="1" applyFill="1" applyBorder="1" applyAlignment="1">
      <alignment horizontal="center" wrapText="1"/>
    </xf>
    <xf numFmtId="0" fontId="14" fillId="2" borderId="0" xfId="0" applyFont="1" applyFill="1"/>
    <xf numFmtId="9" fontId="14" fillId="2" borderId="0" xfId="0" applyNumberFormat="1" applyFont="1" applyFill="1" applyAlignment="1">
      <alignment horizontal="left"/>
    </xf>
    <xf numFmtId="0" fontId="0" fillId="2" borderId="0" xfId="0" applyFill="1" applyAlignment="1">
      <alignment horizontal="left" vertical="center" wrapText="1"/>
    </xf>
    <xf numFmtId="0" fontId="18" fillId="12" borderId="16" xfId="0" applyFont="1" applyFill="1" applyBorder="1" applyAlignment="1">
      <alignment horizontal="center" wrapText="1"/>
    </xf>
    <xf numFmtId="8" fontId="13" fillId="0" borderId="4" xfId="4" applyNumberFormat="1" applyFont="1" applyFill="1" applyBorder="1" applyAlignment="1">
      <alignment horizontal="center" wrapText="1"/>
    </xf>
    <xf numFmtId="8" fontId="0" fillId="0" borderId="0" xfId="0" applyNumberFormat="1"/>
    <xf numFmtId="0" fontId="13" fillId="0" borderId="8" xfId="0" applyFont="1" applyBorder="1" applyAlignment="1">
      <alignment horizontal="left" vertical="center"/>
    </xf>
    <xf numFmtId="0" fontId="13" fillId="0" borderId="8" xfId="0" applyFont="1" applyBorder="1"/>
    <xf numFmtId="0" fontId="22" fillId="0" borderId="1" xfId="3" applyFill="1" applyBorder="1" applyAlignment="1">
      <alignment horizontal="left" vertical="center"/>
    </xf>
    <xf numFmtId="0" fontId="22" fillId="0" borderId="1" xfId="3" applyFill="1" applyBorder="1" applyAlignment="1">
      <alignment horizontal="center" vertical="center"/>
    </xf>
    <xf numFmtId="0" fontId="0" fillId="0" borderId="1" xfId="0" applyBorder="1"/>
    <xf numFmtId="0" fontId="3" fillId="15" borderId="4" xfId="0" applyFont="1" applyFill="1" applyBorder="1" applyAlignment="1">
      <alignment horizontal="left" vertical="center"/>
    </xf>
    <xf numFmtId="0" fontId="17" fillId="15" borderId="4" xfId="0" applyFont="1" applyFill="1" applyBorder="1" applyAlignment="1">
      <alignment vertical="center"/>
    </xf>
    <xf numFmtId="0" fontId="3" fillId="15" borderId="4" xfId="0" applyFont="1" applyFill="1" applyBorder="1" applyAlignment="1">
      <alignment horizontal="justify" vertical="center" wrapText="1"/>
    </xf>
    <xf numFmtId="8" fontId="24" fillId="15" borderId="4" xfId="4" applyNumberFormat="1" applyFont="1" applyFill="1" applyBorder="1" applyAlignment="1">
      <alignment horizontal="center"/>
    </xf>
    <xf numFmtId="0" fontId="13" fillId="15" borderId="4" xfId="0" applyFont="1" applyFill="1" applyBorder="1"/>
    <xf numFmtId="8" fontId="24" fillId="15" borderId="4" xfId="0" applyNumberFormat="1" applyFont="1" applyFill="1" applyBorder="1" applyAlignment="1">
      <alignment horizontal="center"/>
    </xf>
    <xf numFmtId="0" fontId="6" fillId="5" borderId="4" xfId="0" applyFont="1" applyFill="1" applyBorder="1" applyAlignment="1">
      <alignment horizontal="left" vertical="top" wrapText="1"/>
    </xf>
    <xf numFmtId="0" fontId="6" fillId="5" borderId="4" xfId="0" applyFont="1" applyFill="1" applyBorder="1" applyAlignment="1" applyProtection="1">
      <alignment horizontal="left" vertical="top" wrapText="1"/>
      <protection locked="0"/>
    </xf>
    <xf numFmtId="164" fontId="6" fillId="5" borderId="4" xfId="0" applyNumberFormat="1" applyFont="1" applyFill="1" applyBorder="1" applyAlignment="1" applyProtection="1">
      <alignment horizontal="left" vertical="top" wrapText="1"/>
      <protection locked="0"/>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44" fontId="3" fillId="2" borderId="8" xfId="1" applyFont="1" applyFill="1" applyBorder="1" applyAlignment="1" applyProtection="1">
      <alignment horizontal="center" vertical="center"/>
    </xf>
    <xf numFmtId="44" fontId="3" fillId="2" borderId="10" xfId="1" applyFont="1" applyFill="1" applyBorder="1" applyAlignment="1" applyProtection="1">
      <alignment horizontal="center" vertical="center"/>
    </xf>
    <xf numFmtId="0" fontId="3" fillId="13" borderId="5"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0" fillId="2" borderId="12" xfId="0" applyFont="1" applyFill="1" applyBorder="1" applyAlignment="1">
      <alignment horizontal="center" wrapText="1"/>
    </xf>
    <xf numFmtId="0" fontId="3" fillId="2" borderId="1" xfId="0" applyFont="1" applyFill="1" applyBorder="1" applyAlignment="1">
      <alignment horizontal="left" vertical="center"/>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0" fontId="6" fillId="4" borderId="4" xfId="0" applyFont="1" applyFill="1" applyBorder="1" applyAlignment="1">
      <alignment horizontal="left" vertical="center" wrapText="1"/>
    </xf>
    <xf numFmtId="0" fontId="6" fillId="5" borderId="4" xfId="0" applyFont="1" applyFill="1" applyBorder="1" applyAlignment="1" applyProtection="1">
      <alignment horizontal="left" vertical="center" wrapText="1"/>
      <protection locked="0"/>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44" fontId="3" fillId="2" borderId="8" xfId="1" applyFont="1" applyFill="1" applyBorder="1" applyAlignment="1" applyProtection="1">
      <alignment horizontal="center" vertical="center" wrapText="1"/>
    </xf>
    <xf numFmtId="44" fontId="3" fillId="2" borderId="10" xfId="1" applyFont="1" applyFill="1" applyBorder="1" applyAlignment="1" applyProtection="1">
      <alignment horizontal="center" vertical="center" wrapText="1"/>
    </xf>
    <xf numFmtId="0" fontId="3" fillId="2" borderId="11" xfId="0" applyFont="1" applyFill="1" applyBorder="1" applyAlignment="1" applyProtection="1">
      <alignment horizontal="right" vertical="center" wrapText="1"/>
      <protection locked="0"/>
    </xf>
    <xf numFmtId="0" fontId="3" fillId="2" borderId="12"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164" fontId="6" fillId="2" borderId="1" xfId="0" applyNumberFormat="1" applyFont="1" applyFill="1" applyBorder="1" applyAlignment="1">
      <alignment horizontal="center" vertical="center" wrapText="1"/>
    </xf>
    <xf numFmtId="164" fontId="6"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14" borderId="4" xfId="0" applyFont="1" applyFill="1" applyBorder="1" applyAlignment="1">
      <alignment horizontal="center" wrapText="1"/>
    </xf>
    <xf numFmtId="0" fontId="3" fillId="13" borderId="2"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0" fillId="0" borderId="4" xfId="0" applyBorder="1" applyAlignment="1">
      <alignment horizontal="left" vertical="top" wrapText="1"/>
    </xf>
    <xf numFmtId="0" fontId="6" fillId="2" borderId="3" xfId="0" applyFont="1" applyFill="1" applyBorder="1" applyAlignment="1">
      <alignment horizontal="left" vertical="center" wrapText="1"/>
    </xf>
    <xf numFmtId="0" fontId="3" fillId="13" borderId="11"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13" borderId="0" xfId="0" applyFont="1" applyFill="1" applyAlignment="1">
      <alignment horizontal="left" vertical="center" wrapText="1"/>
    </xf>
    <xf numFmtId="0" fontId="26" fillId="15" borderId="0" xfId="0" applyFont="1" applyFill="1" applyAlignment="1">
      <alignment horizontal="left" vertical="center" wrapText="1"/>
    </xf>
    <xf numFmtId="0" fontId="12" fillId="0" borderId="9" xfId="0" applyFont="1" applyBorder="1" applyAlignment="1">
      <alignment horizontal="left" vertical="center" wrapText="1"/>
    </xf>
    <xf numFmtId="0" fontId="20" fillId="0" borderId="0" xfId="0" applyFont="1" applyAlignment="1">
      <alignment horizontal="center" vertical="center"/>
    </xf>
    <xf numFmtId="0" fontId="13" fillId="0" borderId="0" xfId="0" applyFont="1" applyAlignment="1">
      <alignment horizontal="center"/>
    </xf>
  </cellXfs>
  <cellStyles count="7">
    <cellStyle name="Currency" xfId="1" builtinId="4"/>
    <cellStyle name="Good" xfId="2" builtinId="26"/>
    <cellStyle name="Input" xfId="3" builtinId="20"/>
    <cellStyle name="Normal" xfId="0" builtinId="0"/>
    <cellStyle name="Normal 2" xfId="5" xr:uid="{00000000-0005-0000-0000-000004000000}"/>
    <cellStyle name="Note" xfId="4" builtinId="10"/>
    <cellStyle name="Percent 2" xfId="6"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1266825</xdr:colOff>
          <xdr:row>11</xdr:row>
          <xdr:rowOff>19050</xdr:rowOff>
        </xdr:from>
        <xdr:to>
          <xdr:col>2</xdr:col>
          <xdr:colOff>1704975</xdr:colOff>
          <xdr:row>11</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Z"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11</xdr:row>
          <xdr:rowOff>19050</xdr:rowOff>
        </xdr:from>
        <xdr:to>
          <xdr:col>2</xdr:col>
          <xdr:colOff>1085850</xdr:colOff>
          <xdr:row>11</xdr:row>
          <xdr:rowOff>238125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NZ" sz="800" b="0" i="0" u="none" strike="noStrike" baseline="0">
                  <a:solidFill>
                    <a:srgbClr val="000000"/>
                  </a:solidFill>
                  <a:latin typeface="Tahoma"/>
                  <a:ea typeface="Tahoma"/>
                  <a:cs typeface="Tahoma"/>
                </a:rPr>
                <a:t> Yes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76"/>
  <sheetViews>
    <sheetView tabSelected="1" topLeftCell="A27" workbookViewId="0">
      <selection activeCell="E39" sqref="E39"/>
    </sheetView>
  </sheetViews>
  <sheetFormatPr defaultColWidth="9" defaultRowHeight="14.25" x14ac:dyDescent="0.2"/>
  <cols>
    <col min="1" max="1" width="15.125" style="1" customWidth="1"/>
    <col min="2" max="2" width="13.375" style="1" customWidth="1"/>
    <col min="3" max="3" width="24.5" style="1" customWidth="1"/>
    <col min="4" max="4" width="14.875" style="1" customWidth="1"/>
    <col min="5" max="5" width="11.75" style="1" customWidth="1"/>
    <col min="6" max="6" width="8.625" style="1" customWidth="1"/>
    <col min="7" max="7" width="11.75" style="1" customWidth="1"/>
    <col min="8" max="8" width="11.875" style="1" customWidth="1"/>
    <col min="9" max="9" width="9.5" style="52" bestFit="1" customWidth="1"/>
    <col min="10" max="10" width="7.375" style="33" bestFit="1" customWidth="1"/>
    <col min="11" max="11" width="9" style="1"/>
    <col min="12" max="12" width="7.75" style="27" customWidth="1"/>
    <col min="13" max="16384" width="9" style="1"/>
  </cols>
  <sheetData>
    <row r="1" spans="1:13" ht="25.5" x14ac:dyDescent="0.35">
      <c r="A1" s="118" t="s">
        <v>146</v>
      </c>
      <c r="B1" s="118"/>
      <c r="C1" s="118"/>
      <c r="D1" s="118"/>
      <c r="G1" s="69" t="s">
        <v>0</v>
      </c>
      <c r="H1" s="70">
        <v>0.15</v>
      </c>
      <c r="I1" s="51"/>
      <c r="J1" s="32"/>
    </row>
    <row r="2" spans="1:13" ht="19.5" customHeight="1" x14ac:dyDescent="0.2">
      <c r="A2" s="89" t="s">
        <v>134</v>
      </c>
      <c r="B2" s="90"/>
      <c r="C2" s="86"/>
      <c r="D2" s="86"/>
      <c r="E2" s="27"/>
      <c r="F2" s="27"/>
      <c r="G2" s="27"/>
      <c r="H2" s="27"/>
    </row>
    <row r="3" spans="1:13" ht="19.5" customHeight="1" x14ac:dyDescent="0.2">
      <c r="A3" s="89" t="s">
        <v>1</v>
      </c>
      <c r="B3" s="98"/>
      <c r="C3" s="87"/>
      <c r="D3" s="87"/>
      <c r="E3" s="27"/>
      <c r="F3" s="27"/>
      <c r="G3" s="27"/>
      <c r="H3" s="27"/>
    </row>
    <row r="4" spans="1:13" ht="19.5" customHeight="1" x14ac:dyDescent="0.2">
      <c r="A4" s="89" t="s">
        <v>137</v>
      </c>
      <c r="B4" s="98"/>
      <c r="C4" s="86"/>
      <c r="D4" s="86"/>
      <c r="E4" s="27"/>
      <c r="F4" s="27"/>
      <c r="G4" s="27"/>
      <c r="H4" s="27"/>
    </row>
    <row r="5" spans="1:13" ht="19.5" customHeight="1" x14ac:dyDescent="0.2">
      <c r="A5" s="89" t="s">
        <v>135</v>
      </c>
      <c r="B5" s="98"/>
      <c r="C5" s="87"/>
      <c r="D5" s="87"/>
    </row>
    <row r="6" spans="1:13" ht="19.5" customHeight="1" x14ac:dyDescent="0.2">
      <c r="A6" s="89" t="s">
        <v>136</v>
      </c>
      <c r="B6" s="98"/>
      <c r="C6" s="87"/>
      <c r="D6" s="87"/>
      <c r="E6" s="27"/>
      <c r="F6" s="27"/>
      <c r="G6" s="27"/>
      <c r="H6" s="27"/>
    </row>
    <row r="7" spans="1:13" ht="19.5" customHeight="1" x14ac:dyDescent="0.2">
      <c r="A7" s="89" t="s">
        <v>2</v>
      </c>
      <c r="B7" s="90"/>
      <c r="C7" s="86"/>
      <c r="D7" s="121"/>
      <c r="E7" s="27"/>
      <c r="F7" s="27"/>
      <c r="G7" s="27"/>
      <c r="H7" s="27"/>
    </row>
    <row r="8" spans="1:13" ht="19.5" customHeight="1" x14ac:dyDescent="0.2">
      <c r="A8" s="20" t="s">
        <v>3</v>
      </c>
      <c r="B8" s="24"/>
      <c r="C8" s="88"/>
      <c r="D8" s="88"/>
      <c r="E8" s="27"/>
      <c r="F8" s="27"/>
      <c r="G8" s="27"/>
      <c r="H8" s="27"/>
    </row>
    <row r="9" spans="1:13" ht="19.5" customHeight="1" x14ac:dyDescent="0.2">
      <c r="A9" s="5" t="s">
        <v>4</v>
      </c>
      <c r="B9" s="6"/>
      <c r="C9" s="88"/>
      <c r="D9" s="88"/>
      <c r="E9" s="7"/>
      <c r="F9" s="7"/>
      <c r="G9" s="7"/>
      <c r="H9" s="71"/>
    </row>
    <row r="10" spans="1:13" ht="30.75" customHeight="1" x14ac:dyDescent="0.2">
      <c r="A10" s="102"/>
      <c r="B10" s="102"/>
      <c r="C10" s="102"/>
      <c r="D10" s="102"/>
      <c r="E10" s="102"/>
      <c r="F10" s="102"/>
      <c r="G10" s="102"/>
      <c r="H10" s="102"/>
      <c r="J10" s="36"/>
    </row>
    <row r="11" spans="1:13" ht="19.5" customHeight="1" x14ac:dyDescent="0.2">
      <c r="A11" s="38" t="s">
        <v>5</v>
      </c>
      <c r="B11" s="24"/>
      <c r="C11" s="30">
        <f>SUM(G17:G41)</f>
        <v>0</v>
      </c>
      <c r="D11" s="31" t="s">
        <v>6</v>
      </c>
      <c r="E11" s="30">
        <f>C11*(1+H1)</f>
        <v>0</v>
      </c>
      <c r="F11" s="31" t="s">
        <v>7</v>
      </c>
      <c r="G11" s="31"/>
      <c r="H11" s="26"/>
    </row>
    <row r="12" spans="1:13" ht="19.5" customHeight="1" x14ac:dyDescent="0.2">
      <c r="A12" s="20" t="s">
        <v>8</v>
      </c>
      <c r="B12" s="24"/>
      <c r="C12" s="3"/>
      <c r="D12" s="3"/>
      <c r="E12" s="3"/>
      <c r="F12" s="3"/>
      <c r="G12" s="3"/>
      <c r="H12" s="26"/>
    </row>
    <row r="13" spans="1:13" ht="19.5" customHeight="1" x14ac:dyDescent="0.2">
      <c r="A13" s="20" t="s">
        <v>9</v>
      </c>
      <c r="B13" s="22"/>
      <c r="C13" s="23"/>
      <c r="D13" s="25"/>
      <c r="E13" s="4"/>
      <c r="F13" s="4"/>
      <c r="G13" s="4"/>
      <c r="H13" s="26"/>
    </row>
    <row r="14" spans="1:13" s="7" customFormat="1" ht="15" customHeight="1" x14ac:dyDescent="0.2">
      <c r="A14" s="14"/>
      <c r="B14" s="14"/>
      <c r="C14" s="14"/>
      <c r="D14" s="14"/>
      <c r="E14" s="14"/>
      <c r="F14" s="15"/>
      <c r="G14" s="15"/>
      <c r="I14" s="53"/>
      <c r="J14" s="34"/>
      <c r="L14" s="28"/>
    </row>
    <row r="15" spans="1:13" ht="19.5" customHeight="1" x14ac:dyDescent="0.3">
      <c r="A15" s="8" t="s">
        <v>10</v>
      </c>
      <c r="B15" s="9"/>
      <c r="C15" s="9"/>
      <c r="D15" s="97"/>
      <c r="E15" s="97"/>
      <c r="F15" s="97"/>
      <c r="G15" s="97"/>
      <c r="H15" s="97"/>
      <c r="J15" s="34"/>
      <c r="K15" s="7"/>
      <c r="L15" s="28"/>
      <c r="M15" s="7"/>
    </row>
    <row r="16" spans="1:13" s="46" customFormat="1" ht="51" x14ac:dyDescent="0.2">
      <c r="A16" s="11" t="s">
        <v>11</v>
      </c>
      <c r="B16" s="101" t="s">
        <v>12</v>
      </c>
      <c r="C16" s="101"/>
      <c r="D16" s="10" t="s">
        <v>13</v>
      </c>
      <c r="E16" s="21" t="s">
        <v>14</v>
      </c>
      <c r="F16" s="21" t="s">
        <v>15</v>
      </c>
      <c r="G16" s="21" t="s">
        <v>16</v>
      </c>
      <c r="H16" s="21" t="s">
        <v>17</v>
      </c>
      <c r="I16" s="52"/>
      <c r="L16" s="44"/>
      <c r="M16" s="45"/>
    </row>
    <row r="17" spans="1:13" s="45" customFormat="1" ht="29.25" customHeight="1" x14ac:dyDescent="0.2">
      <c r="A17" s="58" t="s">
        <v>18</v>
      </c>
      <c r="B17" s="99" t="s">
        <v>19</v>
      </c>
      <c r="C17" s="100"/>
      <c r="D17" s="35" t="s">
        <v>20</v>
      </c>
      <c r="E17" s="65">
        <v>1537.23</v>
      </c>
      <c r="F17" s="47"/>
      <c r="G17" s="13">
        <f>F17*E17</f>
        <v>0</v>
      </c>
      <c r="H17" s="13">
        <f>G17*(1+$H$1)</f>
        <v>0</v>
      </c>
      <c r="I17" s="52"/>
      <c r="J17" s="62"/>
      <c r="L17" s="44"/>
    </row>
    <row r="18" spans="1:13" s="7" customFormat="1" ht="29.25" customHeight="1" x14ac:dyDescent="0.2">
      <c r="A18" s="20" t="s">
        <v>21</v>
      </c>
      <c r="B18" s="105" t="s">
        <v>22</v>
      </c>
      <c r="C18" s="106"/>
      <c r="D18" s="12" t="s">
        <v>23</v>
      </c>
      <c r="E18" s="65">
        <v>55.9</v>
      </c>
      <c r="F18" s="47"/>
      <c r="G18" s="13">
        <f t="shared" ref="G18:G39" si="0">F18*E18</f>
        <v>0</v>
      </c>
      <c r="H18" s="13">
        <f t="shared" ref="H18:H39" si="1">G18*(1+$H$1)</f>
        <v>0</v>
      </c>
      <c r="I18" s="52"/>
      <c r="J18" s="63"/>
      <c r="K18" s="45"/>
      <c r="L18" s="28"/>
    </row>
    <row r="19" spans="1:13" s="7" customFormat="1" ht="27" customHeight="1" x14ac:dyDescent="0.2">
      <c r="A19" s="20" t="s">
        <v>24</v>
      </c>
      <c r="B19" s="107"/>
      <c r="C19" s="108"/>
      <c r="D19" s="12" t="s">
        <v>25</v>
      </c>
      <c r="E19" s="65">
        <v>58.91</v>
      </c>
      <c r="F19" s="48"/>
      <c r="G19" s="13">
        <f t="shared" si="0"/>
        <v>0</v>
      </c>
      <c r="H19" s="13">
        <f t="shared" si="1"/>
        <v>0</v>
      </c>
      <c r="I19" s="52"/>
      <c r="J19" s="63"/>
      <c r="K19" s="29"/>
      <c r="L19" s="29"/>
    </row>
    <row r="20" spans="1:13" s="7" customFormat="1" ht="15" customHeight="1" x14ac:dyDescent="0.2">
      <c r="A20" s="20" t="s">
        <v>26</v>
      </c>
      <c r="B20" s="103" t="s">
        <v>27</v>
      </c>
      <c r="C20" s="104"/>
      <c r="D20" s="12" t="s">
        <v>28</v>
      </c>
      <c r="E20" s="65">
        <v>82.66</v>
      </c>
      <c r="F20" s="47"/>
      <c r="G20" s="13">
        <f t="shared" si="0"/>
        <v>0</v>
      </c>
      <c r="H20" s="13">
        <f t="shared" si="1"/>
        <v>0</v>
      </c>
      <c r="I20" s="52"/>
      <c r="J20" s="63"/>
      <c r="K20" s="29"/>
      <c r="L20" s="2"/>
    </row>
    <row r="21" spans="1:13" s="7" customFormat="1" ht="15" customHeight="1" x14ac:dyDescent="0.2">
      <c r="A21" s="37" t="s">
        <v>29</v>
      </c>
      <c r="B21" s="119" t="s">
        <v>30</v>
      </c>
      <c r="C21" s="120"/>
      <c r="D21" s="55" t="s">
        <v>28</v>
      </c>
      <c r="E21" s="66">
        <v>82.66</v>
      </c>
      <c r="F21" s="48"/>
      <c r="G21" s="13">
        <f t="shared" si="0"/>
        <v>0</v>
      </c>
      <c r="H21" s="13">
        <f t="shared" si="1"/>
        <v>0</v>
      </c>
      <c r="I21" s="52"/>
      <c r="J21" s="63"/>
      <c r="K21" s="29"/>
      <c r="L21" s="2"/>
    </row>
    <row r="22" spans="1:13" s="7" customFormat="1" ht="15" customHeight="1" x14ac:dyDescent="0.2">
      <c r="A22" s="20" t="s">
        <v>31</v>
      </c>
      <c r="B22" s="103" t="s">
        <v>32</v>
      </c>
      <c r="C22" s="104"/>
      <c r="D22" s="12" t="s">
        <v>33</v>
      </c>
      <c r="E22" s="65">
        <v>866.27</v>
      </c>
      <c r="F22" s="47"/>
      <c r="G22" s="13">
        <f t="shared" si="0"/>
        <v>0</v>
      </c>
      <c r="H22" s="13">
        <f t="shared" si="1"/>
        <v>0</v>
      </c>
      <c r="I22" s="52"/>
      <c r="J22" s="57"/>
      <c r="K22" s="2"/>
      <c r="L22" s="29"/>
      <c r="M22" s="2"/>
    </row>
    <row r="23" spans="1:13" s="7" customFormat="1" ht="15" customHeight="1" x14ac:dyDescent="0.2">
      <c r="A23" s="20" t="s">
        <v>34</v>
      </c>
      <c r="B23" s="103" t="s">
        <v>35</v>
      </c>
      <c r="C23" s="104"/>
      <c r="D23" s="12" t="s">
        <v>33</v>
      </c>
      <c r="E23" s="65">
        <v>1834.81</v>
      </c>
      <c r="F23" s="48"/>
      <c r="G23" s="13">
        <f t="shared" si="0"/>
        <v>0</v>
      </c>
      <c r="H23" s="13">
        <f t="shared" si="1"/>
        <v>0</v>
      </c>
      <c r="I23" s="52"/>
      <c r="J23" s="57"/>
      <c r="K23" s="2"/>
      <c r="L23" s="29"/>
      <c r="M23" s="2"/>
    </row>
    <row r="24" spans="1:13" s="7" customFormat="1" ht="15" customHeight="1" x14ac:dyDescent="0.2">
      <c r="A24" s="20" t="s">
        <v>36</v>
      </c>
      <c r="B24" s="103" t="s">
        <v>37</v>
      </c>
      <c r="C24" s="104"/>
      <c r="D24" s="12" t="s">
        <v>33</v>
      </c>
      <c r="E24" s="65">
        <v>6311.86</v>
      </c>
      <c r="F24" s="47"/>
      <c r="G24" s="13">
        <f t="shared" si="0"/>
        <v>0</v>
      </c>
      <c r="H24" s="13">
        <f t="shared" si="1"/>
        <v>0</v>
      </c>
      <c r="I24" s="52"/>
      <c r="J24" s="57"/>
      <c r="K24" s="2"/>
      <c r="L24" s="29"/>
      <c r="M24" s="2"/>
    </row>
    <row r="25" spans="1:13" s="7" customFormat="1" ht="15" customHeight="1" x14ac:dyDescent="0.2">
      <c r="A25" s="20" t="s">
        <v>38</v>
      </c>
      <c r="B25" s="103" t="s">
        <v>39</v>
      </c>
      <c r="C25" s="104"/>
      <c r="D25" s="12" t="s">
        <v>40</v>
      </c>
      <c r="E25" s="65">
        <v>242.27</v>
      </c>
      <c r="F25" s="48"/>
      <c r="G25" s="13">
        <f t="shared" si="0"/>
        <v>0</v>
      </c>
      <c r="H25" s="13">
        <f t="shared" si="1"/>
        <v>0</v>
      </c>
      <c r="I25" s="52"/>
      <c r="J25" s="57"/>
      <c r="K25" s="2"/>
      <c r="L25" s="29"/>
      <c r="M25" s="2"/>
    </row>
    <row r="26" spans="1:13" s="7" customFormat="1" ht="15" customHeight="1" x14ac:dyDescent="0.2">
      <c r="A26" s="20" t="s">
        <v>41</v>
      </c>
      <c r="B26" s="103" t="s">
        <v>42</v>
      </c>
      <c r="C26" s="104"/>
      <c r="D26" s="12" t="s">
        <v>43</v>
      </c>
      <c r="E26" s="65">
        <v>31.46</v>
      </c>
      <c r="F26" s="47"/>
      <c r="G26" s="13">
        <f t="shared" si="0"/>
        <v>0</v>
      </c>
      <c r="H26" s="13">
        <f t="shared" si="1"/>
        <v>0</v>
      </c>
      <c r="I26" s="52"/>
      <c r="J26" s="57"/>
      <c r="K26" s="2"/>
      <c r="L26" s="29"/>
      <c r="M26" s="2"/>
    </row>
    <row r="27" spans="1:13" s="7" customFormat="1" ht="18.75" customHeight="1" x14ac:dyDescent="0.2">
      <c r="A27" s="20" t="s">
        <v>44</v>
      </c>
      <c r="B27" s="103" t="s">
        <v>45</v>
      </c>
      <c r="C27" s="104"/>
      <c r="D27" s="12" t="s">
        <v>43</v>
      </c>
      <c r="E27" s="65">
        <v>4.0999999999999996</v>
      </c>
      <c r="F27" s="48"/>
      <c r="G27" s="13">
        <f t="shared" si="0"/>
        <v>0</v>
      </c>
      <c r="H27" s="13">
        <f t="shared" si="1"/>
        <v>0</v>
      </c>
      <c r="I27" s="52"/>
      <c r="J27" s="57"/>
      <c r="K27" s="2"/>
      <c r="L27" s="29"/>
      <c r="M27" s="2"/>
    </row>
    <row r="28" spans="1:13" s="7" customFormat="1" ht="15" customHeight="1" x14ac:dyDescent="0.2">
      <c r="A28" s="20" t="s">
        <v>46</v>
      </c>
      <c r="B28" s="103" t="s">
        <v>47</v>
      </c>
      <c r="C28" s="104"/>
      <c r="D28" s="12" t="s">
        <v>48</v>
      </c>
      <c r="E28" s="61" t="s">
        <v>48</v>
      </c>
      <c r="F28" s="60"/>
      <c r="G28" s="13">
        <f>F28</f>
        <v>0</v>
      </c>
      <c r="H28" s="13">
        <f t="shared" si="1"/>
        <v>0</v>
      </c>
      <c r="I28" s="52"/>
      <c r="J28" s="57"/>
      <c r="K28" s="2"/>
      <c r="L28" s="29"/>
      <c r="M28" s="2"/>
    </row>
    <row r="29" spans="1:13" s="7" customFormat="1" ht="38.25" x14ac:dyDescent="0.2">
      <c r="A29" s="20" t="s">
        <v>49</v>
      </c>
      <c r="B29" s="103" t="s">
        <v>50</v>
      </c>
      <c r="C29" s="104"/>
      <c r="D29" s="12" t="s">
        <v>48</v>
      </c>
      <c r="E29" s="61" t="s">
        <v>147</v>
      </c>
      <c r="F29" s="60"/>
      <c r="G29" s="13">
        <f t="shared" ref="G29:G31" si="2">F29</f>
        <v>0</v>
      </c>
      <c r="H29" s="13">
        <f t="shared" si="1"/>
        <v>0</v>
      </c>
      <c r="I29" s="52"/>
      <c r="J29" s="57"/>
      <c r="K29" s="2"/>
      <c r="L29" s="27"/>
      <c r="M29" s="1"/>
    </row>
    <row r="30" spans="1:13" s="7" customFormat="1" ht="15" customHeight="1" x14ac:dyDescent="0.2">
      <c r="A30" s="20" t="s">
        <v>51</v>
      </c>
      <c r="B30" s="103" t="s">
        <v>52</v>
      </c>
      <c r="C30" s="104"/>
      <c r="D30" s="12" t="s">
        <v>48</v>
      </c>
      <c r="E30" s="61" t="s">
        <v>48</v>
      </c>
      <c r="F30" s="60"/>
      <c r="G30" s="13">
        <f t="shared" si="2"/>
        <v>0</v>
      </c>
      <c r="H30" s="13">
        <f t="shared" si="1"/>
        <v>0</v>
      </c>
      <c r="I30" s="52"/>
      <c r="J30" s="57"/>
      <c r="K30" s="2"/>
      <c r="L30" s="27"/>
      <c r="M30" s="1"/>
    </row>
    <row r="31" spans="1:13" s="7" customFormat="1" ht="15" x14ac:dyDescent="0.2">
      <c r="A31" s="20" t="s">
        <v>53</v>
      </c>
      <c r="B31" s="103" t="s">
        <v>54</v>
      </c>
      <c r="C31" s="104"/>
      <c r="D31" s="12" t="s">
        <v>48</v>
      </c>
      <c r="E31" s="61" t="s">
        <v>48</v>
      </c>
      <c r="F31" s="60"/>
      <c r="G31" s="13">
        <f t="shared" si="2"/>
        <v>0</v>
      </c>
      <c r="H31" s="13">
        <f t="shared" si="1"/>
        <v>0</v>
      </c>
      <c r="I31" s="52"/>
      <c r="J31" s="57"/>
      <c r="K31" s="1"/>
      <c r="L31" s="27"/>
      <c r="M31" s="1"/>
    </row>
    <row r="32" spans="1:13" s="7" customFormat="1" ht="15" customHeight="1" x14ac:dyDescent="0.2">
      <c r="A32" s="20" t="s">
        <v>55</v>
      </c>
      <c r="B32" s="103" t="s">
        <v>56</v>
      </c>
      <c r="C32" s="104"/>
      <c r="D32" s="12" t="s">
        <v>57</v>
      </c>
      <c r="E32" s="65">
        <v>453.76</v>
      </c>
      <c r="F32" s="47"/>
      <c r="G32" s="13">
        <f t="shared" si="0"/>
        <v>0</v>
      </c>
      <c r="H32" s="13">
        <f t="shared" si="1"/>
        <v>0</v>
      </c>
      <c r="I32" s="52"/>
      <c r="J32" s="57"/>
      <c r="K32" s="1"/>
      <c r="L32" s="27"/>
      <c r="M32" s="1"/>
    </row>
    <row r="33" spans="1:13" s="7" customFormat="1" ht="15" customHeight="1" x14ac:dyDescent="0.2">
      <c r="A33" s="20" t="s">
        <v>58</v>
      </c>
      <c r="B33" s="103" t="s">
        <v>132</v>
      </c>
      <c r="C33" s="104"/>
      <c r="D33" s="12" t="s">
        <v>59</v>
      </c>
      <c r="E33" s="65">
        <v>60.74</v>
      </c>
      <c r="F33" s="48"/>
      <c r="G33" s="13">
        <f t="shared" si="0"/>
        <v>0</v>
      </c>
      <c r="H33" s="13">
        <f t="shared" si="1"/>
        <v>0</v>
      </c>
      <c r="I33" s="52"/>
      <c r="J33" s="57"/>
      <c r="K33" s="1"/>
      <c r="L33" s="27"/>
      <c r="M33" s="1"/>
    </row>
    <row r="34" spans="1:13" s="7" customFormat="1" ht="15" customHeight="1" x14ac:dyDescent="0.2">
      <c r="A34" s="20" t="s">
        <v>60</v>
      </c>
      <c r="B34" s="103" t="s">
        <v>61</v>
      </c>
      <c r="C34" s="104"/>
      <c r="D34" s="12" t="s">
        <v>59</v>
      </c>
      <c r="E34" s="65">
        <v>154.75</v>
      </c>
      <c r="F34" s="47"/>
      <c r="G34" s="13">
        <f t="shared" si="0"/>
        <v>0</v>
      </c>
      <c r="H34" s="13">
        <f t="shared" si="1"/>
        <v>0</v>
      </c>
      <c r="I34" s="52"/>
      <c r="J34" s="57"/>
      <c r="K34" s="1"/>
      <c r="L34" s="27"/>
      <c r="M34" s="1"/>
    </row>
    <row r="35" spans="1:13" s="7" customFormat="1" ht="23.25" customHeight="1" x14ac:dyDescent="0.2">
      <c r="A35" s="20" t="s">
        <v>62</v>
      </c>
      <c r="B35" s="103" t="s">
        <v>63</v>
      </c>
      <c r="C35" s="104"/>
      <c r="D35" s="35" t="s">
        <v>20</v>
      </c>
      <c r="E35" s="65">
        <v>174.37</v>
      </c>
      <c r="F35" s="48"/>
      <c r="G35" s="13">
        <f t="shared" si="0"/>
        <v>0</v>
      </c>
      <c r="H35" s="13">
        <f t="shared" si="1"/>
        <v>0</v>
      </c>
      <c r="I35" s="52"/>
      <c r="J35" s="57"/>
      <c r="K35" s="1"/>
      <c r="L35" s="27"/>
      <c r="M35" s="1"/>
    </row>
    <row r="36" spans="1:13" s="7" customFormat="1" ht="23.25" customHeight="1" x14ac:dyDescent="0.2">
      <c r="A36" s="20" t="s">
        <v>64</v>
      </c>
      <c r="B36" s="103" t="s">
        <v>65</v>
      </c>
      <c r="C36" s="104"/>
      <c r="D36" s="35" t="s">
        <v>20</v>
      </c>
      <c r="E36" s="65">
        <v>299.79000000000002</v>
      </c>
      <c r="F36" s="47"/>
      <c r="G36" s="13">
        <f t="shared" si="0"/>
        <v>0</v>
      </c>
      <c r="H36" s="13">
        <f t="shared" si="1"/>
        <v>0</v>
      </c>
      <c r="I36" s="52"/>
      <c r="J36" s="57"/>
      <c r="K36" s="1"/>
      <c r="L36" s="27"/>
      <c r="M36" s="1"/>
    </row>
    <row r="37" spans="1:13" s="7" customFormat="1" ht="23.25" customHeight="1" x14ac:dyDescent="0.2">
      <c r="A37" s="20" t="s">
        <v>66</v>
      </c>
      <c r="B37" s="103" t="s">
        <v>67</v>
      </c>
      <c r="C37" s="104"/>
      <c r="D37" s="35" t="s">
        <v>20</v>
      </c>
      <c r="E37" s="65">
        <v>425.25</v>
      </c>
      <c r="F37" s="48"/>
      <c r="G37" s="13">
        <f t="shared" si="0"/>
        <v>0</v>
      </c>
      <c r="H37" s="13">
        <f t="shared" si="1"/>
        <v>0</v>
      </c>
      <c r="I37" s="52"/>
      <c r="J37" s="57"/>
      <c r="K37" s="1"/>
      <c r="L37" s="27"/>
      <c r="M37" s="1"/>
    </row>
    <row r="38" spans="1:13" s="7" customFormat="1" ht="23.25" customHeight="1" x14ac:dyDescent="0.2">
      <c r="A38" s="20" t="s">
        <v>68</v>
      </c>
      <c r="B38" s="103" t="s">
        <v>69</v>
      </c>
      <c r="C38" s="104"/>
      <c r="D38" s="35" t="s">
        <v>20</v>
      </c>
      <c r="E38" s="65">
        <v>550.70000000000005</v>
      </c>
      <c r="F38" s="47"/>
      <c r="G38" s="13">
        <f t="shared" si="0"/>
        <v>0</v>
      </c>
      <c r="H38" s="13">
        <f t="shared" si="1"/>
        <v>0</v>
      </c>
      <c r="I38" s="52"/>
      <c r="J38" s="57"/>
      <c r="K38" s="1"/>
      <c r="L38" s="27"/>
      <c r="M38" s="1"/>
    </row>
    <row r="39" spans="1:13" s="7" customFormat="1" ht="23.25" customHeight="1" x14ac:dyDescent="0.2">
      <c r="A39" s="20" t="s">
        <v>70</v>
      </c>
      <c r="B39" s="103" t="s">
        <v>71</v>
      </c>
      <c r="C39" s="104"/>
      <c r="D39" s="35" t="s">
        <v>20</v>
      </c>
      <c r="E39" s="65">
        <v>676.15</v>
      </c>
      <c r="F39" s="47"/>
      <c r="G39" s="13">
        <f t="shared" si="0"/>
        <v>0</v>
      </c>
      <c r="H39" s="13">
        <f t="shared" si="1"/>
        <v>0</v>
      </c>
      <c r="I39" s="52"/>
      <c r="J39" s="57"/>
      <c r="K39" s="1"/>
      <c r="L39" s="27"/>
      <c r="M39" s="1"/>
    </row>
    <row r="40" spans="1:13" s="7" customFormat="1" ht="15" customHeight="1" x14ac:dyDescent="0.2">
      <c r="A40" s="105" t="s">
        <v>72</v>
      </c>
      <c r="B40" s="122"/>
      <c r="C40" s="122"/>
      <c r="D40" s="122"/>
      <c r="E40" s="122"/>
      <c r="F40" s="106"/>
      <c r="G40" s="91"/>
      <c r="H40" s="110">
        <f>G41*(1+$J$1)</f>
        <v>0</v>
      </c>
      <c r="I40" s="52"/>
      <c r="J40" s="33"/>
      <c r="K40" s="1"/>
      <c r="L40" s="27"/>
      <c r="M40" s="1"/>
    </row>
    <row r="41" spans="1:13" s="7" customFormat="1" ht="12.75" customHeight="1" x14ac:dyDescent="0.2">
      <c r="A41" s="112"/>
      <c r="B41" s="113"/>
      <c r="C41" s="113"/>
      <c r="D41" s="113"/>
      <c r="E41" s="113"/>
      <c r="F41" s="114"/>
      <c r="G41" s="92"/>
      <c r="H41" s="111"/>
      <c r="I41" s="52"/>
      <c r="J41" s="33"/>
      <c r="K41" s="1"/>
      <c r="L41" s="27"/>
      <c r="M41" s="1"/>
    </row>
    <row r="42" spans="1:13" s="7" customFormat="1" ht="15" customHeight="1" x14ac:dyDescent="0.2">
      <c r="A42" s="16" t="s">
        <v>73</v>
      </c>
      <c r="B42" s="109"/>
      <c r="C42" s="109"/>
      <c r="D42" s="17" t="s">
        <v>74</v>
      </c>
      <c r="E42" s="115">
        <f ca="1">TODAY()</f>
        <v>45456</v>
      </c>
      <c r="F42" s="115"/>
      <c r="G42" s="115"/>
      <c r="H42" s="116"/>
      <c r="I42" s="52"/>
      <c r="J42" s="33"/>
      <c r="K42" s="1"/>
      <c r="L42" s="27"/>
      <c r="M42" s="1"/>
    </row>
    <row r="43" spans="1:13" s="7" customFormat="1" ht="19.5" customHeight="1" x14ac:dyDescent="0.2">
      <c r="A43" s="18" t="s">
        <v>75</v>
      </c>
      <c r="B43" s="109"/>
      <c r="C43" s="109"/>
      <c r="D43" s="19" t="s">
        <v>138</v>
      </c>
      <c r="E43" s="109"/>
      <c r="F43" s="109"/>
      <c r="G43" s="109"/>
      <c r="H43" s="117"/>
      <c r="I43" s="52"/>
      <c r="J43" s="33"/>
      <c r="K43" s="1"/>
      <c r="L43" s="27"/>
      <c r="M43" s="1"/>
    </row>
    <row r="44" spans="1:13" s="2" customFormat="1" ht="33.75" customHeight="1" x14ac:dyDescent="0.2">
      <c r="A44" s="96" t="s">
        <v>76</v>
      </c>
      <c r="B44" s="96"/>
      <c r="C44" s="96"/>
      <c r="D44" s="96"/>
      <c r="E44" s="96"/>
      <c r="F44" s="96"/>
      <c r="G44" s="96"/>
      <c r="H44" s="96"/>
      <c r="I44" s="52"/>
      <c r="J44" s="33"/>
      <c r="K44" s="1"/>
      <c r="L44" s="27"/>
      <c r="M44" s="1"/>
    </row>
    <row r="45" spans="1:13" s="2" customFormat="1" ht="19.5" customHeight="1" x14ac:dyDescent="0.2">
      <c r="A45" s="93" t="s">
        <v>77</v>
      </c>
      <c r="B45" s="94"/>
      <c r="C45" s="94"/>
      <c r="D45" s="94"/>
      <c r="E45" s="94"/>
      <c r="F45" s="94"/>
      <c r="G45" s="94"/>
      <c r="H45" s="95"/>
      <c r="I45" s="52"/>
      <c r="J45" s="33"/>
      <c r="K45" s="1"/>
      <c r="L45" s="27"/>
      <c r="M45" s="1"/>
    </row>
    <row r="46" spans="1:13" s="2" customFormat="1" ht="13.5" customHeight="1" x14ac:dyDescent="0.2">
      <c r="B46" s="29"/>
      <c r="I46" s="52"/>
      <c r="J46" s="33"/>
      <c r="K46" s="1"/>
      <c r="L46" s="27"/>
      <c r="M46" s="1"/>
    </row>
    <row r="47" spans="1:13" s="2" customFormat="1" x14ac:dyDescent="0.2">
      <c r="B47" s="29"/>
      <c r="I47" s="52"/>
      <c r="J47" s="33"/>
      <c r="K47" s="1"/>
      <c r="L47" s="27"/>
      <c r="M47" s="1"/>
    </row>
    <row r="48" spans="1:13" s="2" customFormat="1" x14ac:dyDescent="0.2">
      <c r="B48" s="29"/>
      <c r="I48" s="52"/>
      <c r="J48" s="33"/>
      <c r="K48" s="1"/>
      <c r="L48" s="27"/>
      <c r="M48" s="1"/>
    </row>
    <row r="49" spans="1:13" s="2" customFormat="1" x14ac:dyDescent="0.2">
      <c r="B49" s="29"/>
      <c r="I49" s="52"/>
      <c r="J49" s="33"/>
      <c r="K49" s="1"/>
      <c r="L49" s="27"/>
      <c r="M49" s="1"/>
    </row>
    <row r="50" spans="1:13" s="2" customFormat="1" x14ac:dyDescent="0.2">
      <c r="B50" s="29"/>
      <c r="I50" s="52"/>
      <c r="J50" s="33"/>
      <c r="K50" s="1"/>
      <c r="L50" s="27"/>
      <c r="M50" s="1"/>
    </row>
    <row r="51" spans="1:13" s="2" customFormat="1" x14ac:dyDescent="0.2">
      <c r="B51" s="29"/>
      <c r="I51" s="52"/>
      <c r="J51" s="33"/>
      <c r="K51" s="1"/>
      <c r="L51" s="27"/>
      <c r="M51" s="1"/>
    </row>
    <row r="52" spans="1:13" s="2" customFormat="1" x14ac:dyDescent="0.2">
      <c r="A52" s="1"/>
      <c r="B52" s="27"/>
      <c r="C52" s="1"/>
      <c r="D52" s="1"/>
      <c r="E52" s="1"/>
      <c r="F52" s="1"/>
      <c r="G52" s="1"/>
      <c r="H52" s="1"/>
      <c r="I52" s="52"/>
      <c r="J52" s="33"/>
      <c r="K52" s="1"/>
      <c r="L52" s="27"/>
      <c r="M52" s="1"/>
    </row>
    <row r="53" spans="1:13" s="2" customFormat="1" x14ac:dyDescent="0.2">
      <c r="A53" s="1"/>
      <c r="B53" s="27"/>
      <c r="C53" s="1"/>
      <c r="D53" s="1"/>
      <c r="E53" s="1"/>
      <c r="F53" s="1"/>
      <c r="G53" s="1"/>
      <c r="H53" s="1"/>
      <c r="I53" s="52"/>
      <c r="J53" s="33"/>
      <c r="K53" s="1"/>
      <c r="L53" s="27"/>
      <c r="M53" s="1"/>
    </row>
    <row r="54" spans="1:13" x14ac:dyDescent="0.2">
      <c r="A54" s="57"/>
      <c r="B54" s="27"/>
    </row>
    <row r="55" spans="1:13" x14ac:dyDescent="0.2">
      <c r="B55" s="27"/>
    </row>
    <row r="56" spans="1:13" x14ac:dyDescent="0.2">
      <c r="B56" s="27"/>
    </row>
    <row r="57" spans="1:13" x14ac:dyDescent="0.2">
      <c r="A57" s="57"/>
      <c r="B57" s="27"/>
    </row>
    <row r="58" spans="1:13" x14ac:dyDescent="0.2">
      <c r="B58" s="27"/>
    </row>
    <row r="59" spans="1:13" x14ac:dyDescent="0.2">
      <c r="B59" s="27"/>
    </row>
    <row r="60" spans="1:13" x14ac:dyDescent="0.2">
      <c r="A60" s="57"/>
      <c r="B60" s="27"/>
    </row>
    <row r="61" spans="1:13" x14ac:dyDescent="0.2">
      <c r="B61" s="27"/>
    </row>
    <row r="62" spans="1:13" x14ac:dyDescent="0.2">
      <c r="B62" s="27"/>
    </row>
    <row r="63" spans="1:13" x14ac:dyDescent="0.2">
      <c r="A63" s="57"/>
      <c r="B63" s="27"/>
    </row>
    <row r="64" spans="1:13" x14ac:dyDescent="0.2">
      <c r="B64" s="27"/>
    </row>
    <row r="65" spans="1:2" x14ac:dyDescent="0.2">
      <c r="B65" s="27"/>
    </row>
    <row r="66" spans="1:2" x14ac:dyDescent="0.2">
      <c r="A66" s="57"/>
      <c r="B66" s="27"/>
    </row>
    <row r="67" spans="1:2" x14ac:dyDescent="0.2">
      <c r="B67" s="27"/>
    </row>
    <row r="68" spans="1:2" x14ac:dyDescent="0.2">
      <c r="B68" s="27"/>
    </row>
    <row r="69" spans="1:2" x14ac:dyDescent="0.2">
      <c r="B69" s="27"/>
    </row>
    <row r="70" spans="1:2" x14ac:dyDescent="0.2">
      <c r="B70" s="27"/>
    </row>
    <row r="71" spans="1:2" x14ac:dyDescent="0.2">
      <c r="B71" s="27"/>
    </row>
    <row r="72" spans="1:2" x14ac:dyDescent="0.2">
      <c r="B72" s="27"/>
    </row>
    <row r="73" spans="1:2" x14ac:dyDescent="0.2">
      <c r="B73" s="27"/>
    </row>
    <row r="74" spans="1:2" x14ac:dyDescent="0.2">
      <c r="B74" s="27"/>
    </row>
    <row r="75" spans="1:2" x14ac:dyDescent="0.2">
      <c r="B75" s="27"/>
    </row>
    <row r="76" spans="1:2" x14ac:dyDescent="0.2">
      <c r="B76" s="27"/>
    </row>
  </sheetData>
  <mergeCells count="50">
    <mergeCell ref="C9:D9"/>
    <mergeCell ref="B20:C20"/>
    <mergeCell ref="B34:C34"/>
    <mergeCell ref="A40:F40"/>
    <mergeCell ref="B31:C31"/>
    <mergeCell ref="B32:C32"/>
    <mergeCell ref="B33:C33"/>
    <mergeCell ref="B35:C35"/>
    <mergeCell ref="B36:C36"/>
    <mergeCell ref="B37:C37"/>
    <mergeCell ref="B38:C38"/>
    <mergeCell ref="B39:C39"/>
    <mergeCell ref="E42:H42"/>
    <mergeCell ref="E43:H43"/>
    <mergeCell ref="A1:D1"/>
    <mergeCell ref="B30:C30"/>
    <mergeCell ref="B23:C23"/>
    <mergeCell ref="B24:C24"/>
    <mergeCell ref="B25:C25"/>
    <mergeCell ref="B26:C26"/>
    <mergeCell ref="B28:C28"/>
    <mergeCell ref="B27:C27"/>
    <mergeCell ref="C2:D2"/>
    <mergeCell ref="A3:B3"/>
    <mergeCell ref="C3:D3"/>
    <mergeCell ref="B21:C21"/>
    <mergeCell ref="B29:C29"/>
    <mergeCell ref="C7:D7"/>
    <mergeCell ref="G40:G41"/>
    <mergeCell ref="A45:H45"/>
    <mergeCell ref="A44:H44"/>
    <mergeCell ref="D15:H15"/>
    <mergeCell ref="A4:B4"/>
    <mergeCell ref="A5:B5"/>
    <mergeCell ref="A6:B6"/>
    <mergeCell ref="B17:C17"/>
    <mergeCell ref="B16:C16"/>
    <mergeCell ref="A10:H10"/>
    <mergeCell ref="B22:C22"/>
    <mergeCell ref="B18:C19"/>
    <mergeCell ref="B43:C43"/>
    <mergeCell ref="H40:H41"/>
    <mergeCell ref="B42:C42"/>
    <mergeCell ref="A41:F41"/>
    <mergeCell ref="C4:D4"/>
    <mergeCell ref="C6:D6"/>
    <mergeCell ref="C8:D8"/>
    <mergeCell ref="A2:B2"/>
    <mergeCell ref="A7:B7"/>
    <mergeCell ref="C5:D5"/>
  </mergeCells>
  <phoneticPr fontId="12" type="noConversion"/>
  <printOptions horizontalCentered="1" verticalCentered="1"/>
  <pageMargins left="0.39370078740157483" right="0.39370078740157483" top="0.39370078740157483" bottom="0.39370078740157483" header="0" footer="0"/>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2</xdr:col>
                    <xdr:colOff>1266825</xdr:colOff>
                    <xdr:row>11</xdr:row>
                    <xdr:rowOff>19050</xdr:rowOff>
                  </from>
                  <to>
                    <xdr:col>2</xdr:col>
                    <xdr:colOff>1704975</xdr:colOff>
                    <xdr:row>11</xdr:row>
                    <xdr:rowOff>238125</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2</xdr:col>
                    <xdr:colOff>571500</xdr:colOff>
                    <xdr:row>11</xdr:row>
                    <xdr:rowOff>19050</xdr:rowOff>
                  </from>
                  <to>
                    <xdr:col>2</xdr:col>
                    <xdr:colOff>1085850</xdr:colOff>
                    <xdr:row>11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workbookViewId="0">
      <selection activeCell="E11" sqref="E11"/>
    </sheetView>
  </sheetViews>
  <sheetFormatPr defaultRowHeight="14.25" x14ac:dyDescent="0.2"/>
  <cols>
    <col min="2" max="2" width="45.125" customWidth="1"/>
    <col min="3" max="3" width="27.125" customWidth="1"/>
    <col min="4" max="6" width="11.25" customWidth="1"/>
    <col min="7" max="8" width="11.375" customWidth="1"/>
    <col min="9" max="9" width="10.125" style="131" bestFit="1" customWidth="1"/>
  </cols>
  <sheetData>
    <row r="1" spans="1:11" ht="49.7" customHeight="1" x14ac:dyDescent="0.2">
      <c r="A1" s="67" t="s">
        <v>11</v>
      </c>
      <c r="B1" s="67" t="s">
        <v>12</v>
      </c>
      <c r="C1" s="67" t="s">
        <v>13</v>
      </c>
      <c r="D1" s="68" t="s">
        <v>78</v>
      </c>
      <c r="E1" s="68" t="s">
        <v>79</v>
      </c>
      <c r="F1" s="68" t="s">
        <v>80</v>
      </c>
      <c r="G1" s="72" t="s">
        <v>141</v>
      </c>
      <c r="H1" s="72" t="s">
        <v>143</v>
      </c>
      <c r="I1" s="68" t="s">
        <v>148</v>
      </c>
    </row>
    <row r="2" spans="1:11" x14ac:dyDescent="0.2">
      <c r="A2" s="50" t="s">
        <v>18</v>
      </c>
      <c r="B2" s="49" t="s">
        <v>81</v>
      </c>
      <c r="C2" s="49" t="s">
        <v>20</v>
      </c>
      <c r="D2" s="64">
        <v>1261.1600000000001</v>
      </c>
      <c r="E2" s="54">
        <v>1309.8399999999999</v>
      </c>
      <c r="F2" s="54">
        <v>1362.63</v>
      </c>
      <c r="G2" s="54">
        <v>1432.53</v>
      </c>
      <c r="H2" s="54">
        <v>1443.27</v>
      </c>
      <c r="I2" s="54">
        <v>1537.23</v>
      </c>
    </row>
    <row r="3" spans="1:11" x14ac:dyDescent="0.2">
      <c r="A3" s="80" t="s">
        <v>82</v>
      </c>
      <c r="B3" s="81" t="s">
        <v>83</v>
      </c>
      <c r="C3" s="82" t="s">
        <v>84</v>
      </c>
      <c r="D3" s="85">
        <v>478.08</v>
      </c>
      <c r="E3" s="83">
        <v>496.54</v>
      </c>
      <c r="F3" s="83">
        <v>516.54999999999995</v>
      </c>
      <c r="G3" s="83">
        <v>543.04999999999995</v>
      </c>
      <c r="H3" s="83">
        <v>547.12</v>
      </c>
      <c r="I3" s="83">
        <v>582.74</v>
      </c>
      <c r="J3" s="74"/>
      <c r="K3" s="74"/>
    </row>
    <row r="4" spans="1:11" x14ac:dyDescent="0.2">
      <c r="A4" s="80" t="s">
        <v>85</v>
      </c>
      <c r="B4" s="81" t="s">
        <v>86</v>
      </c>
      <c r="C4" s="82" t="s">
        <v>84</v>
      </c>
      <c r="D4" s="85">
        <v>635.25</v>
      </c>
      <c r="E4" s="83">
        <v>659.77</v>
      </c>
      <c r="F4" s="83">
        <v>686.36</v>
      </c>
      <c r="G4" s="83">
        <v>721.57</v>
      </c>
      <c r="H4" s="83">
        <v>726.98</v>
      </c>
      <c r="I4" s="83">
        <v>774.31</v>
      </c>
      <c r="J4" s="74"/>
    </row>
    <row r="5" spans="1:11" x14ac:dyDescent="0.2">
      <c r="A5" s="80" t="s">
        <v>87</v>
      </c>
      <c r="B5" s="81" t="s">
        <v>88</v>
      </c>
      <c r="C5" s="82" t="s">
        <v>84</v>
      </c>
      <c r="D5" s="85">
        <v>147.82</v>
      </c>
      <c r="E5" s="83">
        <v>153.53</v>
      </c>
      <c r="F5" s="83">
        <v>159.72</v>
      </c>
      <c r="G5" s="83">
        <v>167.91</v>
      </c>
      <c r="H5" s="83">
        <v>169.17</v>
      </c>
      <c r="I5" s="83">
        <v>180.18</v>
      </c>
      <c r="J5" s="74"/>
    </row>
    <row r="6" spans="1:11" x14ac:dyDescent="0.2">
      <c r="A6" s="50" t="s">
        <v>21</v>
      </c>
      <c r="B6" s="49" t="s">
        <v>89</v>
      </c>
      <c r="C6" s="49" t="s">
        <v>90</v>
      </c>
      <c r="D6" s="64">
        <v>45.86</v>
      </c>
      <c r="E6" s="54">
        <v>47.63</v>
      </c>
      <c r="F6" s="54">
        <v>49.55</v>
      </c>
      <c r="G6" s="54">
        <v>52.09</v>
      </c>
      <c r="H6" s="54">
        <v>52.48</v>
      </c>
      <c r="I6" s="64">
        <v>55.9</v>
      </c>
      <c r="J6" s="74"/>
    </row>
    <row r="7" spans="1:11" x14ac:dyDescent="0.2">
      <c r="A7" s="80" t="s">
        <v>91</v>
      </c>
      <c r="B7" s="81" t="s">
        <v>92</v>
      </c>
      <c r="C7" s="84"/>
      <c r="D7" s="85">
        <v>25.81</v>
      </c>
      <c r="E7" s="83">
        <v>26.81</v>
      </c>
      <c r="F7" s="83">
        <v>27.89</v>
      </c>
      <c r="G7" s="83">
        <v>29.32</v>
      </c>
      <c r="H7" s="83">
        <v>29.54</v>
      </c>
      <c r="I7" s="83">
        <v>31.46</v>
      </c>
      <c r="J7" s="74"/>
    </row>
    <row r="8" spans="1:11" x14ac:dyDescent="0.2">
      <c r="A8" s="80" t="s">
        <v>93</v>
      </c>
      <c r="B8" s="81" t="s">
        <v>94</v>
      </c>
      <c r="C8" s="84"/>
      <c r="D8" s="85">
        <v>15.52</v>
      </c>
      <c r="E8" s="83">
        <v>16.12</v>
      </c>
      <c r="F8" s="83">
        <v>16.77</v>
      </c>
      <c r="G8" s="83">
        <v>17.63</v>
      </c>
      <c r="H8" s="83">
        <v>17.760000000000002</v>
      </c>
      <c r="I8" s="83">
        <v>18.920000000000002</v>
      </c>
      <c r="J8" s="74"/>
    </row>
    <row r="9" spans="1:11" x14ac:dyDescent="0.2">
      <c r="A9" s="80" t="s">
        <v>95</v>
      </c>
      <c r="B9" s="81" t="s">
        <v>96</v>
      </c>
      <c r="C9" s="84"/>
      <c r="D9" s="85">
        <v>4.53</v>
      </c>
      <c r="E9" s="83">
        <v>4.7</v>
      </c>
      <c r="F9" s="83">
        <v>4.8899999999999997</v>
      </c>
      <c r="G9" s="83">
        <v>5.14</v>
      </c>
      <c r="H9" s="83">
        <v>5.18</v>
      </c>
      <c r="I9" s="83">
        <v>5.52</v>
      </c>
      <c r="J9" s="74"/>
    </row>
    <row r="10" spans="1:11" x14ac:dyDescent="0.2">
      <c r="A10" s="50" t="s">
        <v>24</v>
      </c>
      <c r="B10" s="49" t="s">
        <v>97</v>
      </c>
      <c r="C10" s="49" t="s">
        <v>98</v>
      </c>
      <c r="D10" s="64">
        <v>48.33</v>
      </c>
      <c r="E10" s="54">
        <v>50.2</v>
      </c>
      <c r="F10" s="54">
        <v>52.22</v>
      </c>
      <c r="G10" s="54">
        <v>54.9</v>
      </c>
      <c r="H10" s="54">
        <v>55.31</v>
      </c>
      <c r="I10" s="64">
        <v>58.91</v>
      </c>
      <c r="J10" s="74"/>
    </row>
    <row r="11" spans="1:11" x14ac:dyDescent="0.2">
      <c r="A11" s="80" t="s">
        <v>99</v>
      </c>
      <c r="B11" s="81" t="s">
        <v>92</v>
      </c>
      <c r="C11" s="84"/>
      <c r="D11" s="85">
        <v>25.81</v>
      </c>
      <c r="E11" s="83">
        <v>26.81</v>
      </c>
      <c r="F11" s="83">
        <v>27.89</v>
      </c>
      <c r="G11" s="83">
        <v>29.31</v>
      </c>
      <c r="H11" s="83">
        <v>29.53</v>
      </c>
      <c r="I11" s="83">
        <v>31.45</v>
      </c>
      <c r="J11" s="74"/>
    </row>
    <row r="12" spans="1:11" x14ac:dyDescent="0.2">
      <c r="A12" s="80" t="s">
        <v>100</v>
      </c>
      <c r="B12" s="81" t="s">
        <v>94</v>
      </c>
      <c r="C12" s="84"/>
      <c r="D12" s="85">
        <v>15.76</v>
      </c>
      <c r="E12" s="83">
        <v>16.37</v>
      </c>
      <c r="F12" s="83">
        <v>17.03</v>
      </c>
      <c r="G12" s="83">
        <v>17.89</v>
      </c>
      <c r="H12" s="83">
        <v>18.02</v>
      </c>
      <c r="I12" s="83">
        <v>19.190000000000001</v>
      </c>
      <c r="J12" s="74"/>
    </row>
    <row r="13" spans="1:11" x14ac:dyDescent="0.2">
      <c r="A13" s="80" t="s">
        <v>101</v>
      </c>
      <c r="B13" s="81" t="s">
        <v>102</v>
      </c>
      <c r="C13" s="84"/>
      <c r="D13" s="85">
        <v>6.78</v>
      </c>
      <c r="E13" s="83">
        <v>7.04</v>
      </c>
      <c r="F13" s="83">
        <v>7.32</v>
      </c>
      <c r="G13" s="83">
        <v>7.7</v>
      </c>
      <c r="H13" s="83">
        <v>7.76</v>
      </c>
      <c r="I13" s="83">
        <v>8.27</v>
      </c>
      <c r="J13" s="74"/>
    </row>
    <row r="14" spans="1:11" x14ac:dyDescent="0.2">
      <c r="A14" s="50" t="s">
        <v>26</v>
      </c>
      <c r="B14" s="49" t="s">
        <v>27</v>
      </c>
      <c r="C14" s="49" t="s">
        <v>28</v>
      </c>
      <c r="D14" s="64">
        <v>67.81</v>
      </c>
      <c r="E14" s="54">
        <v>70.430000000000007</v>
      </c>
      <c r="F14" s="54">
        <v>73.27</v>
      </c>
      <c r="G14" s="54">
        <v>77.03</v>
      </c>
      <c r="H14" s="54">
        <v>77.61</v>
      </c>
      <c r="I14" s="54">
        <v>82.66</v>
      </c>
    </row>
    <row r="15" spans="1:11" x14ac:dyDescent="0.2">
      <c r="A15" s="50" t="s">
        <v>29</v>
      </c>
      <c r="B15" s="49" t="s">
        <v>103</v>
      </c>
      <c r="C15" s="49" t="s">
        <v>28</v>
      </c>
      <c r="D15" s="64">
        <v>67.81</v>
      </c>
      <c r="E15" s="54">
        <v>70.430000000000007</v>
      </c>
      <c r="F15" s="54">
        <v>73.27</v>
      </c>
      <c r="G15" s="54">
        <v>77.03</v>
      </c>
      <c r="H15" s="54">
        <v>77.61</v>
      </c>
      <c r="I15" s="54">
        <v>82.66</v>
      </c>
    </row>
    <row r="16" spans="1:11" x14ac:dyDescent="0.2">
      <c r="A16" s="50" t="s">
        <v>31</v>
      </c>
      <c r="B16" s="49" t="s">
        <v>32</v>
      </c>
      <c r="C16" s="49" t="s">
        <v>33</v>
      </c>
      <c r="D16" s="64">
        <v>710.7</v>
      </c>
      <c r="E16" s="54">
        <v>738.13</v>
      </c>
      <c r="F16" s="54">
        <v>767.88</v>
      </c>
      <c r="G16" s="54">
        <v>807.27</v>
      </c>
      <c r="H16" s="54">
        <v>813.32</v>
      </c>
      <c r="I16" s="54">
        <v>866.27</v>
      </c>
    </row>
    <row r="17" spans="1:10" x14ac:dyDescent="0.2">
      <c r="A17" s="50" t="s">
        <v>34</v>
      </c>
      <c r="B17" s="49" t="s">
        <v>35</v>
      </c>
      <c r="C17" s="49" t="s">
        <v>33</v>
      </c>
      <c r="D17" s="64">
        <v>1505.3</v>
      </c>
      <c r="E17" s="54">
        <v>1563.4</v>
      </c>
      <c r="F17" s="54">
        <v>1626.41</v>
      </c>
      <c r="G17" s="54">
        <v>1709.84</v>
      </c>
      <c r="H17" s="54">
        <v>1722.66</v>
      </c>
      <c r="I17" s="64">
        <v>1834.81</v>
      </c>
    </row>
    <row r="18" spans="1:10" x14ac:dyDescent="0.2">
      <c r="A18" s="50" t="s">
        <v>36</v>
      </c>
      <c r="B18" s="49" t="s">
        <v>37</v>
      </c>
      <c r="C18" s="49" t="s">
        <v>33</v>
      </c>
      <c r="D18" s="64">
        <v>5178.32</v>
      </c>
      <c r="E18" s="54">
        <v>5378.2</v>
      </c>
      <c r="F18" s="54">
        <v>5594.94</v>
      </c>
      <c r="G18" s="54">
        <v>5881.96</v>
      </c>
      <c r="H18" s="54">
        <v>5926.07</v>
      </c>
      <c r="I18" s="54">
        <v>6311.86</v>
      </c>
      <c r="J18" s="74"/>
    </row>
    <row r="19" spans="1:10" x14ac:dyDescent="0.2">
      <c r="A19" s="50" t="s">
        <v>38</v>
      </c>
      <c r="B19" s="49" t="s">
        <v>39</v>
      </c>
      <c r="C19" s="49" t="s">
        <v>104</v>
      </c>
      <c r="D19" s="64">
        <v>198.76</v>
      </c>
      <c r="E19" s="54">
        <v>206.43</v>
      </c>
      <c r="F19" s="54">
        <v>214.75</v>
      </c>
      <c r="G19" s="54">
        <v>225.77</v>
      </c>
      <c r="H19" s="54">
        <v>227.46</v>
      </c>
      <c r="I19" s="54">
        <v>242.27</v>
      </c>
    </row>
    <row r="20" spans="1:10" x14ac:dyDescent="0.2">
      <c r="A20" s="50" t="s">
        <v>41</v>
      </c>
      <c r="B20" s="49" t="s">
        <v>42</v>
      </c>
      <c r="C20" s="49" t="s">
        <v>43</v>
      </c>
      <c r="D20" s="64">
        <v>25.81</v>
      </c>
      <c r="E20" s="54">
        <v>26.81</v>
      </c>
      <c r="F20" s="54">
        <v>27.89</v>
      </c>
      <c r="G20" s="54">
        <v>29.32</v>
      </c>
      <c r="H20" s="54">
        <v>29.54</v>
      </c>
      <c r="I20" s="54">
        <v>31.46</v>
      </c>
    </row>
    <row r="21" spans="1:10" x14ac:dyDescent="0.2">
      <c r="A21" s="50" t="s">
        <v>44</v>
      </c>
      <c r="B21" s="49" t="s">
        <v>45</v>
      </c>
      <c r="C21" s="49" t="s">
        <v>43</v>
      </c>
      <c r="D21" s="64">
        <v>3.36</v>
      </c>
      <c r="E21" s="54">
        <v>3.49</v>
      </c>
      <c r="F21" s="54">
        <v>3.63</v>
      </c>
      <c r="G21" s="54">
        <v>3.82</v>
      </c>
      <c r="H21" s="54">
        <v>3.85</v>
      </c>
      <c r="I21" s="54">
        <v>4.0999999999999996</v>
      </c>
    </row>
    <row r="22" spans="1:10" x14ac:dyDescent="0.2">
      <c r="A22" s="50" t="s">
        <v>46</v>
      </c>
      <c r="B22" s="49" t="s">
        <v>47</v>
      </c>
      <c r="C22" s="49" t="s">
        <v>48</v>
      </c>
      <c r="D22" s="64" t="s">
        <v>48</v>
      </c>
      <c r="E22" s="54" t="s">
        <v>48</v>
      </c>
      <c r="F22" s="54" t="s">
        <v>48</v>
      </c>
      <c r="G22" s="54" t="s">
        <v>48</v>
      </c>
      <c r="H22" s="54" t="s">
        <v>145</v>
      </c>
      <c r="I22" s="54" t="s">
        <v>145</v>
      </c>
    </row>
    <row r="23" spans="1:10" ht="38.25" x14ac:dyDescent="0.2">
      <c r="A23" s="50" t="s">
        <v>49</v>
      </c>
      <c r="B23" s="49" t="s">
        <v>105</v>
      </c>
      <c r="C23" s="49" t="s">
        <v>48</v>
      </c>
      <c r="D23" s="64" t="s">
        <v>48</v>
      </c>
      <c r="E23" s="54" t="s">
        <v>48</v>
      </c>
      <c r="F23" s="54" t="s">
        <v>48</v>
      </c>
      <c r="G23" s="73" t="s">
        <v>142</v>
      </c>
      <c r="H23" s="73" t="s">
        <v>144</v>
      </c>
      <c r="I23" s="73" t="s">
        <v>149</v>
      </c>
    </row>
    <row r="24" spans="1:10" x14ac:dyDescent="0.2">
      <c r="A24" s="50" t="s">
        <v>51</v>
      </c>
      <c r="B24" s="49" t="s">
        <v>52</v>
      </c>
      <c r="C24" s="49" t="s">
        <v>48</v>
      </c>
      <c r="D24" s="64" t="s">
        <v>48</v>
      </c>
      <c r="E24" s="54" t="s">
        <v>48</v>
      </c>
      <c r="F24" s="54" t="s">
        <v>48</v>
      </c>
      <c r="G24" s="54" t="s">
        <v>145</v>
      </c>
      <c r="H24" s="54" t="s">
        <v>145</v>
      </c>
      <c r="I24" s="54" t="s">
        <v>145</v>
      </c>
    </row>
    <row r="25" spans="1:10" x14ac:dyDescent="0.2">
      <c r="A25" s="50" t="s">
        <v>53</v>
      </c>
      <c r="B25" s="49" t="s">
        <v>54</v>
      </c>
      <c r="C25" s="49" t="s">
        <v>48</v>
      </c>
      <c r="D25" s="64" t="s">
        <v>48</v>
      </c>
      <c r="E25" s="54" t="s">
        <v>48</v>
      </c>
      <c r="F25" s="54" t="s">
        <v>48</v>
      </c>
      <c r="G25" s="54" t="s">
        <v>48</v>
      </c>
      <c r="H25" s="54" t="s">
        <v>145</v>
      </c>
      <c r="I25" s="54" t="s">
        <v>145</v>
      </c>
    </row>
    <row r="26" spans="1:10" x14ac:dyDescent="0.2">
      <c r="A26" s="50" t="s">
        <v>55</v>
      </c>
      <c r="B26" s="49" t="s">
        <v>56</v>
      </c>
      <c r="C26" s="49" t="s">
        <v>57</v>
      </c>
      <c r="D26" s="64">
        <v>372.28</v>
      </c>
      <c r="E26" s="54">
        <v>386.65</v>
      </c>
      <c r="F26" s="54">
        <v>402.23</v>
      </c>
      <c r="G26" s="54">
        <v>422.86</v>
      </c>
      <c r="H26" s="54">
        <v>426.03</v>
      </c>
      <c r="I26" s="54">
        <v>453.76</v>
      </c>
    </row>
    <row r="27" spans="1:10" x14ac:dyDescent="0.2">
      <c r="A27" s="50" t="s">
        <v>58</v>
      </c>
      <c r="B27" s="49" t="s">
        <v>132</v>
      </c>
      <c r="C27" s="49" t="s">
        <v>59</v>
      </c>
      <c r="D27" s="64">
        <v>49.84</v>
      </c>
      <c r="E27" s="54">
        <v>51.76</v>
      </c>
      <c r="F27" s="54">
        <v>53.85</v>
      </c>
      <c r="G27" s="54">
        <v>56.61</v>
      </c>
      <c r="H27" s="54">
        <v>57.03</v>
      </c>
      <c r="I27" s="54">
        <v>60.74</v>
      </c>
    </row>
    <row r="28" spans="1:10" x14ac:dyDescent="0.2">
      <c r="A28" s="50" t="s">
        <v>60</v>
      </c>
      <c r="B28" s="49" t="s">
        <v>61</v>
      </c>
      <c r="C28" s="49" t="s">
        <v>59</v>
      </c>
      <c r="D28" s="64">
        <v>126.96</v>
      </c>
      <c r="E28" s="54">
        <v>131.86000000000001</v>
      </c>
      <c r="F28" s="54">
        <v>137.16999999999999</v>
      </c>
      <c r="G28" s="54">
        <v>144.21</v>
      </c>
      <c r="H28" s="54">
        <v>145.29</v>
      </c>
      <c r="I28" s="54">
        <v>154.75</v>
      </c>
    </row>
    <row r="29" spans="1:10" x14ac:dyDescent="0.2">
      <c r="A29" s="50" t="s">
        <v>62</v>
      </c>
      <c r="B29" s="49" t="s">
        <v>106</v>
      </c>
      <c r="C29" s="49" t="s">
        <v>20</v>
      </c>
      <c r="D29" s="64">
        <v>143.05000000000001</v>
      </c>
      <c r="E29" s="54">
        <v>148.57</v>
      </c>
      <c r="F29" s="54">
        <v>154.56</v>
      </c>
      <c r="G29" s="54">
        <v>162.49</v>
      </c>
      <c r="H29" s="54">
        <v>163.71</v>
      </c>
      <c r="I29" s="54">
        <v>174.37</v>
      </c>
    </row>
    <row r="30" spans="1:10" x14ac:dyDescent="0.2">
      <c r="A30" s="50" t="s">
        <v>64</v>
      </c>
      <c r="B30" s="49" t="s">
        <v>106</v>
      </c>
      <c r="C30" s="49" t="s">
        <v>20</v>
      </c>
      <c r="D30" s="64">
        <v>245.96</v>
      </c>
      <c r="E30" s="54">
        <v>255.45</v>
      </c>
      <c r="F30" s="54">
        <v>265.74</v>
      </c>
      <c r="G30" s="54">
        <v>279.37</v>
      </c>
      <c r="H30" s="54">
        <v>281.47000000000003</v>
      </c>
      <c r="I30" s="54">
        <v>299.79000000000002</v>
      </c>
    </row>
    <row r="31" spans="1:10" x14ac:dyDescent="0.2">
      <c r="A31" s="50" t="s">
        <v>66</v>
      </c>
      <c r="B31" s="49" t="s">
        <v>106</v>
      </c>
      <c r="C31" s="49" t="s">
        <v>20</v>
      </c>
      <c r="D31" s="64">
        <v>348.88</v>
      </c>
      <c r="E31" s="54">
        <v>362.35</v>
      </c>
      <c r="F31" s="54">
        <v>376.95</v>
      </c>
      <c r="G31" s="54">
        <v>396.29</v>
      </c>
      <c r="H31" s="54">
        <v>399.26</v>
      </c>
      <c r="I31" s="54">
        <v>425.25</v>
      </c>
    </row>
    <row r="32" spans="1:10" x14ac:dyDescent="0.2">
      <c r="A32" s="50" t="s">
        <v>68</v>
      </c>
      <c r="B32" s="49" t="s">
        <v>106</v>
      </c>
      <c r="C32" s="49" t="s">
        <v>20</v>
      </c>
      <c r="D32" s="64">
        <v>451.8</v>
      </c>
      <c r="E32" s="54">
        <v>469.24</v>
      </c>
      <c r="F32" s="54">
        <v>488.15</v>
      </c>
      <c r="G32" s="54">
        <v>513.19000000000005</v>
      </c>
      <c r="H32" s="54">
        <v>517.04</v>
      </c>
      <c r="I32" s="54">
        <v>550.70000000000005</v>
      </c>
    </row>
    <row r="33" spans="1:9" x14ac:dyDescent="0.2">
      <c r="A33" s="75" t="s">
        <v>70</v>
      </c>
      <c r="B33" s="76" t="s">
        <v>106</v>
      </c>
      <c r="C33" s="76" t="s">
        <v>20</v>
      </c>
      <c r="D33" s="64">
        <v>554.71</v>
      </c>
      <c r="E33" s="54">
        <v>576.12</v>
      </c>
      <c r="F33" s="54">
        <v>599.34</v>
      </c>
      <c r="G33" s="54">
        <v>630.09</v>
      </c>
      <c r="H33" s="54">
        <v>634.82000000000005</v>
      </c>
      <c r="I33" s="54">
        <v>676.15</v>
      </c>
    </row>
    <row r="34" spans="1:9" ht="15" x14ac:dyDescent="0.2">
      <c r="A34" s="77"/>
      <c r="B34" s="78"/>
      <c r="C34" s="79"/>
    </row>
    <row r="35" spans="1:9" ht="14.25" customHeight="1" x14ac:dyDescent="0.2">
      <c r="A35" s="123" t="s">
        <v>77</v>
      </c>
      <c r="B35" s="124"/>
      <c r="C35" s="124"/>
      <c r="D35" s="94"/>
      <c r="E35" s="94"/>
      <c r="F35" s="94"/>
      <c r="G35" s="94"/>
      <c r="H35" s="95"/>
    </row>
  </sheetData>
  <mergeCells count="1">
    <mergeCell ref="A35:H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5"/>
  <sheetViews>
    <sheetView topLeftCell="A7" workbookViewId="0">
      <selection activeCell="F24" sqref="F24"/>
    </sheetView>
  </sheetViews>
  <sheetFormatPr defaultColWidth="9" defaultRowHeight="54" customHeight="1" x14ac:dyDescent="0.2"/>
  <cols>
    <col min="1" max="1" width="22.5" style="41" customWidth="1"/>
    <col min="2" max="4" width="19.375" style="41" customWidth="1"/>
    <col min="5" max="5" width="9" style="40"/>
    <col min="6" max="16384" width="9" style="41"/>
  </cols>
  <sheetData>
    <row r="1" spans="1:4" ht="30.75" customHeight="1" x14ac:dyDescent="0.2">
      <c r="A1" s="39"/>
      <c r="B1" s="130" t="s">
        <v>107</v>
      </c>
      <c r="C1" s="130"/>
      <c r="D1" s="130"/>
    </row>
    <row r="2" spans="1:4" ht="60" customHeight="1" x14ac:dyDescent="0.2">
      <c r="A2" s="42" t="s">
        <v>18</v>
      </c>
      <c r="B2" s="126" t="s">
        <v>108</v>
      </c>
      <c r="C2" s="126"/>
      <c r="D2" s="126"/>
    </row>
    <row r="3" spans="1:4" ht="54" customHeight="1" x14ac:dyDescent="0.2">
      <c r="A3" s="39"/>
      <c r="B3" s="128" t="s">
        <v>109</v>
      </c>
      <c r="C3" s="128"/>
      <c r="D3" s="128"/>
    </row>
    <row r="4" spans="1:4" ht="11.25" x14ac:dyDescent="0.2">
      <c r="A4" s="39"/>
      <c r="B4" s="126"/>
      <c r="C4" s="126"/>
      <c r="D4" s="126"/>
    </row>
    <row r="5" spans="1:4" ht="48.75" customHeight="1" x14ac:dyDescent="0.2">
      <c r="A5" s="43" t="s">
        <v>82</v>
      </c>
      <c r="B5" s="129" t="s">
        <v>110</v>
      </c>
      <c r="C5" s="126"/>
      <c r="D5" s="126"/>
    </row>
    <row r="6" spans="1:4" ht="45.75" customHeight="1" x14ac:dyDescent="0.2">
      <c r="A6" s="43" t="s">
        <v>85</v>
      </c>
      <c r="B6" s="129" t="s">
        <v>111</v>
      </c>
      <c r="C6" s="126"/>
      <c r="D6" s="126"/>
    </row>
    <row r="7" spans="1:4" ht="74.25" customHeight="1" x14ac:dyDescent="0.2">
      <c r="A7" s="43" t="s">
        <v>87</v>
      </c>
      <c r="B7" s="129" t="s">
        <v>112</v>
      </c>
      <c r="C7" s="126"/>
      <c r="D7" s="126"/>
    </row>
    <row r="8" spans="1:4" ht="11.25" x14ac:dyDescent="0.2">
      <c r="A8" s="39"/>
      <c r="B8" s="126"/>
      <c r="C8" s="126"/>
      <c r="D8" s="126"/>
    </row>
    <row r="9" spans="1:4" ht="54" customHeight="1" x14ac:dyDescent="0.2">
      <c r="A9" s="42" t="s">
        <v>21</v>
      </c>
      <c r="B9" s="126" t="s">
        <v>113</v>
      </c>
      <c r="C9" s="126"/>
      <c r="D9" s="126"/>
    </row>
    <row r="10" spans="1:4" ht="41.25" customHeight="1" x14ac:dyDescent="0.2">
      <c r="A10" s="39"/>
      <c r="B10" s="128" t="s">
        <v>114</v>
      </c>
      <c r="C10" s="128"/>
      <c r="D10" s="128"/>
    </row>
    <row r="11" spans="1:4" ht="43.5" customHeight="1" x14ac:dyDescent="0.2">
      <c r="A11" s="43" t="s">
        <v>91</v>
      </c>
      <c r="B11" s="126" t="s">
        <v>115</v>
      </c>
      <c r="C11" s="126"/>
      <c r="D11" s="126"/>
    </row>
    <row r="12" spans="1:4" ht="48.75" customHeight="1" x14ac:dyDescent="0.2">
      <c r="A12" s="43" t="s">
        <v>93</v>
      </c>
      <c r="B12" s="126" t="s">
        <v>116</v>
      </c>
      <c r="C12" s="126"/>
      <c r="D12" s="126"/>
    </row>
    <row r="13" spans="1:4" ht="47.25" customHeight="1" x14ac:dyDescent="0.2">
      <c r="A13" s="43" t="s">
        <v>95</v>
      </c>
      <c r="B13" s="126" t="s">
        <v>117</v>
      </c>
      <c r="C13" s="126"/>
      <c r="D13" s="126"/>
    </row>
    <row r="14" spans="1:4" ht="11.25" x14ac:dyDescent="0.2">
      <c r="A14" s="39"/>
      <c r="B14" s="126"/>
      <c r="C14" s="126"/>
      <c r="D14" s="126"/>
    </row>
    <row r="15" spans="1:4" ht="44.25" customHeight="1" x14ac:dyDescent="0.2">
      <c r="A15" s="42" t="s">
        <v>24</v>
      </c>
      <c r="B15" s="126" t="s">
        <v>113</v>
      </c>
      <c r="C15" s="126"/>
      <c r="D15" s="126"/>
    </row>
    <row r="16" spans="1:4" ht="46.5" customHeight="1" x14ac:dyDescent="0.2">
      <c r="A16" s="39"/>
      <c r="B16" s="128" t="s">
        <v>118</v>
      </c>
      <c r="C16" s="128"/>
      <c r="D16" s="128"/>
    </row>
    <row r="17" spans="1:4" ht="11.25" x14ac:dyDescent="0.2">
      <c r="A17" s="39"/>
      <c r="B17" s="126"/>
      <c r="C17" s="126"/>
      <c r="D17" s="126"/>
    </row>
    <row r="18" spans="1:4" ht="46.5" customHeight="1" x14ac:dyDescent="0.2">
      <c r="A18" s="43" t="s">
        <v>99</v>
      </c>
      <c r="B18" s="126" t="s">
        <v>119</v>
      </c>
      <c r="C18" s="126"/>
      <c r="D18" s="126"/>
    </row>
    <row r="19" spans="1:4" ht="46.5" customHeight="1" x14ac:dyDescent="0.2">
      <c r="A19" s="43" t="s">
        <v>100</v>
      </c>
      <c r="B19" s="126" t="s">
        <v>116</v>
      </c>
      <c r="C19" s="126"/>
      <c r="D19" s="126"/>
    </row>
    <row r="20" spans="1:4" ht="47.25" customHeight="1" x14ac:dyDescent="0.2">
      <c r="A20" s="43" t="s">
        <v>101</v>
      </c>
      <c r="B20" s="126" t="s">
        <v>120</v>
      </c>
      <c r="C20" s="126"/>
      <c r="D20" s="126"/>
    </row>
    <row r="21" spans="1:4" ht="11.25" x14ac:dyDescent="0.2">
      <c r="A21" s="39"/>
      <c r="B21" s="126"/>
      <c r="C21" s="126"/>
      <c r="D21" s="126"/>
    </row>
    <row r="22" spans="1:4" ht="99.75" customHeight="1" x14ac:dyDescent="0.2">
      <c r="A22" s="39" t="s">
        <v>26</v>
      </c>
      <c r="B22" s="126" t="s">
        <v>139</v>
      </c>
      <c r="C22" s="126"/>
      <c r="D22" s="126"/>
    </row>
    <row r="23" spans="1:4" ht="11.25" x14ac:dyDescent="0.2">
      <c r="A23" s="39"/>
      <c r="B23" s="126"/>
      <c r="C23" s="126"/>
      <c r="D23" s="126"/>
    </row>
    <row r="24" spans="1:4" ht="57" customHeight="1" x14ac:dyDescent="0.2">
      <c r="A24" s="56" t="s">
        <v>29</v>
      </c>
      <c r="B24" s="127" t="s">
        <v>150</v>
      </c>
      <c r="C24" s="127"/>
      <c r="D24" s="127"/>
    </row>
    <row r="25" spans="1:4" ht="11.25" x14ac:dyDescent="0.2">
      <c r="A25" s="39"/>
      <c r="B25" s="126"/>
      <c r="C25" s="126"/>
      <c r="D25" s="126"/>
    </row>
    <row r="26" spans="1:4" ht="11.25" x14ac:dyDescent="0.2">
      <c r="A26" s="39" t="s">
        <v>31</v>
      </c>
      <c r="B26" s="126" t="s">
        <v>121</v>
      </c>
      <c r="C26" s="126"/>
      <c r="D26" s="126"/>
    </row>
    <row r="27" spans="1:4" ht="11.25" x14ac:dyDescent="0.2">
      <c r="A27" s="39"/>
      <c r="B27" s="126"/>
      <c r="C27" s="126"/>
      <c r="D27" s="126"/>
    </row>
    <row r="28" spans="1:4" ht="11.25" x14ac:dyDescent="0.2">
      <c r="A28" s="39" t="s">
        <v>34</v>
      </c>
      <c r="B28" s="126" t="s">
        <v>122</v>
      </c>
      <c r="C28" s="126"/>
      <c r="D28" s="126"/>
    </row>
    <row r="29" spans="1:4" ht="11.25" x14ac:dyDescent="0.2">
      <c r="A29" s="39"/>
      <c r="B29" s="126"/>
      <c r="C29" s="126"/>
      <c r="D29" s="126"/>
    </row>
    <row r="30" spans="1:4" ht="11.25" x14ac:dyDescent="0.2">
      <c r="A30" s="39" t="s">
        <v>36</v>
      </c>
      <c r="B30" s="126" t="s">
        <v>123</v>
      </c>
      <c r="C30" s="126"/>
      <c r="D30" s="126"/>
    </row>
    <row r="31" spans="1:4" ht="11.25" x14ac:dyDescent="0.2">
      <c r="A31" s="39"/>
      <c r="B31" s="126"/>
      <c r="C31" s="126"/>
      <c r="D31" s="126"/>
    </row>
    <row r="32" spans="1:4" ht="11.25" x14ac:dyDescent="0.2">
      <c r="A32" s="39" t="s">
        <v>38</v>
      </c>
      <c r="B32" s="126" t="s">
        <v>140</v>
      </c>
      <c r="C32" s="126"/>
      <c r="D32" s="126"/>
    </row>
    <row r="33" spans="1:4" ht="11.25" x14ac:dyDescent="0.2">
      <c r="A33" s="39"/>
      <c r="B33" s="126"/>
      <c r="C33" s="126"/>
      <c r="D33" s="126"/>
    </row>
    <row r="34" spans="1:4" ht="50.25" customHeight="1" x14ac:dyDescent="0.2">
      <c r="A34" s="39" t="s">
        <v>41</v>
      </c>
      <c r="B34" s="126" t="s">
        <v>124</v>
      </c>
      <c r="C34" s="126"/>
      <c r="D34" s="126"/>
    </row>
    <row r="35" spans="1:4" ht="11.25" x14ac:dyDescent="0.2">
      <c r="A35" s="39"/>
      <c r="B35" s="126"/>
      <c r="C35" s="126"/>
      <c r="D35" s="126"/>
    </row>
    <row r="36" spans="1:4" ht="30" customHeight="1" x14ac:dyDescent="0.2">
      <c r="A36" s="39" t="s">
        <v>44</v>
      </c>
      <c r="B36" s="126" t="s">
        <v>125</v>
      </c>
      <c r="C36" s="126"/>
      <c r="D36" s="126"/>
    </row>
    <row r="37" spans="1:4" ht="11.25" x14ac:dyDescent="0.2">
      <c r="A37" s="39"/>
      <c r="B37" s="126"/>
      <c r="C37" s="126"/>
      <c r="D37" s="126"/>
    </row>
    <row r="38" spans="1:4" ht="80.25" customHeight="1" x14ac:dyDescent="0.2">
      <c r="A38" s="39" t="s">
        <v>46</v>
      </c>
      <c r="B38" s="126" t="s">
        <v>126</v>
      </c>
      <c r="C38" s="126"/>
      <c r="D38" s="126"/>
    </row>
    <row r="39" spans="1:4" ht="11.25" x14ac:dyDescent="0.2">
      <c r="A39" s="39"/>
      <c r="B39" s="126"/>
      <c r="C39" s="126"/>
      <c r="D39" s="126"/>
    </row>
    <row r="40" spans="1:4" ht="21.75" customHeight="1" x14ac:dyDescent="0.2">
      <c r="A40" s="39" t="s">
        <v>49</v>
      </c>
      <c r="B40" s="126" t="s">
        <v>127</v>
      </c>
      <c r="C40" s="126"/>
      <c r="D40" s="126"/>
    </row>
    <row r="41" spans="1:4" ht="11.25" x14ac:dyDescent="0.2">
      <c r="A41" s="39"/>
      <c r="B41" s="126"/>
      <c r="C41" s="126"/>
      <c r="D41" s="126"/>
    </row>
    <row r="42" spans="1:4" ht="30.75" customHeight="1" x14ac:dyDescent="0.2">
      <c r="A42" s="39" t="s">
        <v>51</v>
      </c>
      <c r="B42" s="126" t="s">
        <v>128</v>
      </c>
      <c r="C42" s="126"/>
      <c r="D42" s="126"/>
    </row>
    <row r="43" spans="1:4" ht="11.25" x14ac:dyDescent="0.2">
      <c r="A43" s="39"/>
      <c r="B43" s="126"/>
      <c r="C43" s="126"/>
      <c r="D43" s="126"/>
    </row>
    <row r="44" spans="1:4" ht="42.75" customHeight="1" x14ac:dyDescent="0.2">
      <c r="A44" s="39" t="s">
        <v>53</v>
      </c>
      <c r="B44" s="126" t="s">
        <v>129</v>
      </c>
      <c r="C44" s="126"/>
      <c r="D44" s="126"/>
    </row>
    <row r="45" spans="1:4" ht="11.25" x14ac:dyDescent="0.2">
      <c r="A45" s="39"/>
      <c r="B45" s="126"/>
      <c r="C45" s="126"/>
      <c r="D45" s="126"/>
    </row>
    <row r="46" spans="1:4" ht="11.25" x14ac:dyDescent="0.2">
      <c r="A46" s="39" t="s">
        <v>55</v>
      </c>
      <c r="B46" s="126" t="s">
        <v>130</v>
      </c>
      <c r="C46" s="126"/>
      <c r="D46" s="126"/>
    </row>
    <row r="47" spans="1:4" ht="11.25" x14ac:dyDescent="0.2">
      <c r="A47" s="39"/>
      <c r="B47" s="126"/>
      <c r="C47" s="126"/>
      <c r="D47" s="126"/>
    </row>
    <row r="48" spans="1:4" ht="11.25" x14ac:dyDescent="0.2">
      <c r="A48" s="39" t="s">
        <v>58</v>
      </c>
      <c r="B48" s="126" t="s">
        <v>133</v>
      </c>
      <c r="C48" s="126"/>
      <c r="D48" s="126"/>
    </row>
    <row r="49" spans="1:4" ht="11.25" x14ac:dyDescent="0.2">
      <c r="A49" s="39"/>
      <c r="B49" s="126"/>
      <c r="C49" s="126"/>
      <c r="D49" s="126"/>
    </row>
    <row r="50" spans="1:4" ht="51.75" customHeight="1" x14ac:dyDescent="0.2">
      <c r="A50" s="39" t="s">
        <v>60</v>
      </c>
      <c r="B50" s="126" t="s">
        <v>131</v>
      </c>
      <c r="C50" s="126"/>
      <c r="D50" s="126"/>
    </row>
    <row r="51" spans="1:4" ht="54" customHeight="1" x14ac:dyDescent="0.2">
      <c r="A51" s="59" t="s">
        <v>62</v>
      </c>
      <c r="B51" s="125" t="s">
        <v>63</v>
      </c>
      <c r="C51" s="125"/>
      <c r="D51" s="125"/>
    </row>
    <row r="52" spans="1:4" ht="54" customHeight="1" x14ac:dyDescent="0.2">
      <c r="A52" s="59" t="s">
        <v>64</v>
      </c>
      <c r="B52" s="59" t="s">
        <v>65</v>
      </c>
      <c r="C52" s="59"/>
    </row>
    <row r="53" spans="1:4" ht="54" customHeight="1" x14ac:dyDescent="0.2">
      <c r="A53" s="59" t="s">
        <v>66</v>
      </c>
      <c r="B53" s="59" t="s">
        <v>67</v>
      </c>
      <c r="C53" s="59"/>
    </row>
    <row r="54" spans="1:4" ht="54" customHeight="1" x14ac:dyDescent="0.2">
      <c r="A54" s="59" t="s">
        <v>68</v>
      </c>
      <c r="B54" s="59" t="s">
        <v>69</v>
      </c>
      <c r="C54" s="59"/>
    </row>
    <row r="55" spans="1:4" ht="54" customHeight="1" x14ac:dyDescent="0.2">
      <c r="A55" s="59" t="s">
        <v>70</v>
      </c>
      <c r="B55" s="59" t="s">
        <v>71</v>
      </c>
      <c r="C55" s="59"/>
    </row>
  </sheetData>
  <mergeCells count="51">
    <mergeCell ref="B1:D1"/>
    <mergeCell ref="B2:D2"/>
    <mergeCell ref="B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5:D25"/>
    <mergeCell ref="B26:D26"/>
    <mergeCell ref="B27:D27"/>
    <mergeCell ref="B39:D39"/>
    <mergeCell ref="B28:D28"/>
    <mergeCell ref="B29:D29"/>
    <mergeCell ref="B30:D30"/>
    <mergeCell ref="B31:D31"/>
    <mergeCell ref="B32:D32"/>
    <mergeCell ref="B33:D33"/>
    <mergeCell ref="B34:D34"/>
    <mergeCell ref="B35:D35"/>
    <mergeCell ref="B36:D36"/>
    <mergeCell ref="B37:D37"/>
    <mergeCell ref="B38:D38"/>
    <mergeCell ref="B51:D51"/>
    <mergeCell ref="B50:D50"/>
    <mergeCell ref="B22:D22"/>
    <mergeCell ref="B23:D23"/>
    <mergeCell ref="B46:D46"/>
    <mergeCell ref="B47:D47"/>
    <mergeCell ref="B48:D48"/>
    <mergeCell ref="B49:D49"/>
    <mergeCell ref="B40:D40"/>
    <mergeCell ref="B41:D41"/>
    <mergeCell ref="B42:D42"/>
    <mergeCell ref="B43:D43"/>
    <mergeCell ref="B44:D44"/>
    <mergeCell ref="B45:D45"/>
    <mergeCell ref="B24:D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a022714-f91d-413f-badc-05ccf73ac8a6">
      <UserInfo>
        <DisplayName>Graeme Poole</DisplayName>
        <AccountId>31</AccountId>
        <AccountType/>
      </UserInfo>
      <UserInfo>
        <DisplayName>Tania Owen</DisplayName>
        <AccountId>23</AccountId>
        <AccountType/>
      </UserInfo>
    </SharedWithUsers>
    <TaxCatchAll xmlns="8a022714-f91d-413f-badc-05ccf73ac8a6">
      <Value>12</Value>
    </TaxCatchAll>
    <lcf76f155ced4ddcb4097134ff3c332f xmlns="b1c97728-01ed-454d-81ec-cc4bba888eb4">
      <Terms xmlns="http://schemas.microsoft.com/office/infopath/2007/PartnerControls"/>
    </lcf76f155ced4ddcb4097134ff3c332f>
    <ee872849ee964a8080b481938d9875fc xmlns="b1c97728-01ed-454d-81ec-cc4bba888eb4">
      <Terms xmlns="http://schemas.microsoft.com/office/infopath/2007/PartnerControls">
        <TermInfo xmlns="http://schemas.microsoft.com/office/infopath/2007/PartnerControls">
          <TermName xmlns="http://schemas.microsoft.com/office/infopath/2007/PartnerControls">outdoor</TermName>
          <TermId xmlns="http://schemas.microsoft.com/office/infopath/2007/PartnerControls">ffffffff-ffff-ffff-ffff-fffffffff006</TermId>
        </TermInfo>
      </Terms>
    </ee872849ee964a8080b481938d9875fc>
    <SubCategories xmlns="b1c97728-01ed-454d-81ec-cc4bba888e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AC602532084C4287A399D2DBD7F00A" ma:contentTypeVersion="24" ma:contentTypeDescription="Create a new document." ma:contentTypeScope="" ma:versionID="d0947a3f7e25604fa1dc7544f6539d1f">
  <xsd:schema xmlns:xsd="http://www.w3.org/2001/XMLSchema" xmlns:xs="http://www.w3.org/2001/XMLSchema" xmlns:p="http://schemas.microsoft.com/office/2006/metadata/properties" xmlns:ns1="http://schemas.microsoft.com/sharepoint/v3" xmlns:ns2="b1c97728-01ed-454d-81ec-cc4bba888eb4" xmlns:ns3="8a022714-f91d-413f-badc-05ccf73ac8a6" targetNamespace="http://schemas.microsoft.com/office/2006/metadata/properties" ma:root="true" ma:fieldsID="c67c645e51a668624d0891572b4d3dfe" ns1:_="" ns2:_="" ns3:_="">
    <xsd:import namespace="http://schemas.microsoft.com/sharepoint/v3"/>
    <xsd:import namespace="b1c97728-01ed-454d-81ec-cc4bba888eb4"/>
    <xsd:import namespace="8a022714-f91d-413f-badc-05ccf73ac8a6"/>
    <xsd:element name="properties">
      <xsd:complexType>
        <xsd:sequence>
          <xsd:element name="documentManagement">
            <xsd:complexType>
              <xsd:all>
                <xsd:element ref="ns2:SubCategories" minOccurs="0"/>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ee872849ee964a8080b481938d9875fc"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97728-01ed-454d-81ec-cc4bba888eb4" elementFormDefault="qualified">
    <xsd:import namespace="http://schemas.microsoft.com/office/2006/documentManagement/types"/>
    <xsd:import namespace="http://schemas.microsoft.com/office/infopath/2007/PartnerControls"/>
    <xsd:element name="SubCategories" ma:index="3" nillable="true" ma:displayName="Sub Categories " ma:description="Tagging options to categorise documents in folders. &#10;Other - Use for documents where you feel additional category is required. " ma:format="Dropdown" ma:internalName="SubCategories" ma:readOnly="false">
      <xsd:simpleType>
        <xsd:restriction base="dms:Choice">
          <xsd:enumeration value="Memos"/>
          <xsd:enumeration value="Other Approvals"/>
          <xsd:enumeration value="Sector Engagement"/>
          <xsd:enumeration value="Presentation"/>
          <xsd:enumeration value="Board Papers"/>
          <xsd:enumeration value="Buzz Message"/>
          <xsd:enumeration value="Minutes"/>
          <xsd:enumeration value="Draft"/>
          <xsd:enumeration value="Other"/>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1425914-ae07-42f4-a7f7-29f53f7328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e872849ee964a8080b481938d9875fc" ma:index="27" nillable="true" ma:taxonomy="true" ma:internalName="ee872849ee964a8080b481938d9875fc" ma:taxonomyFieldName="Year_x0020__x002d__x0020_Document_x0020_Created_x0020_" ma:displayName="Year - Document Created " ma:readOnly="false" ma:default="1;#2023|5eee292e-495a-4494-9416-62dd56e71b2f" ma:fieldId="{ee872849-ee96-4a80-80b4-81938d9875fc}" ma:sspId="61425914-ae07-42f4-a7f7-29f53f73284d" ma:termSetId="dccc2ba6-6ce8-45e3-98c6-e79bd3c42426" ma:anchorId="54c88fdf-6717-4b24-a209-f1c50b0ffe20" ma:open="false" ma:isKeyword="false">
      <xsd:complexType>
        <xsd:sequence>
          <xsd:element ref="pc:Terms" minOccurs="0" maxOccurs="1"/>
        </xsd:sequence>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022714-f91d-413f-badc-05ccf73ac8a6"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element name="TaxCatchAll" ma:index="18" nillable="true" ma:displayName="Taxonomy Catch All Column" ma:hidden="true" ma:list="{ac7c924c-9f18-46e5-a08c-a6d9dcf15e3a}" ma:internalName="TaxCatchAll" ma:readOnly="false" ma:showField="CatchAllData" ma:web="8a022714-f91d-413f-badc-05ccf73ac8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4A2E2C-B65E-4891-B0F3-BBF5055FA947}">
  <ds:schemaRefs>
    <ds:schemaRef ds:uri="http://schemas.microsoft.com/sharepoint/v3/contenttype/forms"/>
  </ds:schemaRefs>
</ds:datastoreItem>
</file>

<file path=customXml/itemProps2.xml><?xml version="1.0" encoding="utf-8"?>
<ds:datastoreItem xmlns:ds="http://schemas.openxmlformats.org/officeDocument/2006/customXml" ds:itemID="{AF606557-D95C-4232-AB7D-A63F220935BA}">
  <ds:schemaRefs>
    <ds:schemaRef ds:uri="834a1abd-210e-4bc2-9931-360f4741e881"/>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191fbaff-9906-4cea-949f-62c60d6b9a1b"/>
    <ds:schemaRef ds:uri="http://schemas.microsoft.com/sharepoint/v3"/>
    <ds:schemaRef ds:uri="http://purl.org/dc/dcmitype/"/>
    <ds:schemaRef ds:uri="8a022714-f91d-413f-badc-05ccf73ac8a6"/>
    <ds:schemaRef ds:uri="b1c97728-01ed-454d-81ec-cc4bba888eb4"/>
  </ds:schemaRefs>
</ds:datastoreItem>
</file>

<file path=customXml/itemProps3.xml><?xml version="1.0" encoding="utf-8"?>
<ds:datastoreItem xmlns:ds="http://schemas.openxmlformats.org/officeDocument/2006/customXml" ds:itemID="{3FDE7912-699A-457B-8780-D6F4CBDB6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97728-01ed-454d-81ec-cc4bba888eb4"/>
    <ds:schemaRef ds:uri="8a022714-f91d-413f-badc-05ccf73ac8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Self Calculating Sheet</vt:lpstr>
      <vt:lpstr>Pricing breakdown</vt:lpstr>
      <vt:lpstr>Codes and definitions</vt:lpstr>
      <vt:lpstr>'Self Calculating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dc:creator>
  <cp:keywords/>
  <dc:description/>
  <cp:lastModifiedBy>Kylie Brown</cp:lastModifiedBy>
  <cp:revision/>
  <cp:lastPrinted>2024-02-13T20:24:11Z</cp:lastPrinted>
  <dcterms:created xsi:type="dcterms:W3CDTF">2008-03-06T23:19:35Z</dcterms:created>
  <dcterms:modified xsi:type="dcterms:W3CDTF">2024-06-17T02:32:56Z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e0835516-501c-4cc3-b220-b0ec3538290c_Enabled">
    <vt:lpwstr>true</vt:lpwstr>
  </property>
  <property fmtid="{D5CDD505-2E9C-101B-9397-08002B2CF9AE}" pid="4" name="MSIP_Label_e0835516-501c-4cc3-b220-b0ec3538290c_SetDate">
    <vt:lpwstr>2020-04-08T20:12:10Z</vt:lpwstr>
  </property>
  <property fmtid="{D5CDD505-2E9C-101B-9397-08002B2CF9AE}" pid="5" name="MSIP_Label_e0835516-501c-4cc3-b220-b0ec3538290c_Method">
    <vt:lpwstr>Privileged</vt:lpwstr>
  </property>
  <property fmtid="{D5CDD505-2E9C-101B-9397-08002B2CF9AE}" pid="6" name="MSIP_Label_e0835516-501c-4cc3-b220-b0ec3538290c_Name">
    <vt:lpwstr>CUSTOMER-IN-CONFIDENCE</vt:lpwstr>
  </property>
  <property fmtid="{D5CDD505-2E9C-101B-9397-08002B2CF9AE}" pid="7" name="MSIP_Label_e0835516-501c-4cc3-b220-b0ec3538290c_SiteId">
    <vt:lpwstr>8506768f-a7d1-475b-901c-fc1c222f496a</vt:lpwstr>
  </property>
  <property fmtid="{D5CDD505-2E9C-101B-9397-08002B2CF9AE}" pid="8" name="MSIP_Label_e0835516-501c-4cc3-b220-b0ec3538290c_ActionId">
    <vt:lpwstr>36561b7d-ef40-4a05-9262-0000bb13eb77</vt:lpwstr>
  </property>
  <property fmtid="{D5CDD505-2E9C-101B-9397-08002B2CF9AE}" pid="9" name="MSIP_Label_e0835516-501c-4cc3-b220-b0ec3538290c_ContentBits">
    <vt:lpwstr>0</vt:lpwstr>
  </property>
  <property fmtid="{D5CDD505-2E9C-101B-9397-08002B2CF9AE}" pid="10" name="ContentTypeId">
    <vt:lpwstr>0x0101002DAC602532084C4287A399D2DBD7F00A</vt:lpwstr>
  </property>
  <property fmtid="{D5CDD505-2E9C-101B-9397-08002B2CF9AE}" pid="11" name="MediaServiceImageTags">
    <vt:lpwstr/>
  </property>
  <property fmtid="{D5CDD505-2E9C-101B-9397-08002B2CF9AE}" pid="12" name="Year - Document Created">
    <vt:lpwstr>12;#outdoor|ffffffff-ffff-ffff-ffff-fffffffff006</vt:lpwstr>
  </property>
  <property fmtid="{D5CDD505-2E9C-101B-9397-08002B2CF9AE}" pid="13" name="Year_x0020__x002d__x0020_Document_x0020_Created_x0020_">
    <vt:lpwstr>12;#outdoor|ffffffff-ffff-ffff-ffff-fffffffff006</vt:lpwstr>
  </property>
  <property fmtid="{D5CDD505-2E9C-101B-9397-08002B2CF9AE}" pid="14" name="Year - Document Created ">
    <vt:lpwstr>12;#outdoor|ffffffff-ffff-ffff-ffff-fffffffff006</vt:lpwstr>
  </property>
</Properties>
</file>